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undesliga\2019\"/>
    </mc:Choice>
  </mc:AlternateContent>
  <xr:revisionPtr revIDLastSave="0" documentId="8_{FDA8D70F-A66B-4AA3-842D-BABC976B7DC2}" xr6:coauthVersionLast="40" xr6:coauthVersionMax="40" xr10:uidLastSave="{00000000-0000-0000-0000-000000000000}"/>
  <bookViews>
    <workbookView xWindow="-120" yWindow="-120" windowWidth="20730" windowHeight="11160" xr2:uid="{4698CB8B-4B90-472E-BED5-96194BE9A3C1}"/>
  </bookViews>
  <sheets>
    <sheet name="spielplanPrint" sheetId="1" r:id="rId1"/>
  </sheets>
  <externalReferences>
    <externalReference r:id="rId2"/>
  </externalReferences>
  <definedNames>
    <definedName name="_xlnm.Print_Area" localSheetId="0">spielplanPrint!$A$1:$F$116</definedName>
    <definedName name="_xlnm.Print_Titles" localSheetId="0">spielplanPrint!$1:$3</definedName>
    <definedName name="felder">[1]start!#REF!</definedName>
    <definedName name="Festgespielt">[1]spieler!$H$3:$H$242</definedName>
    <definedName name="Kurzform">[1]teams!$F$3:$F$14</definedName>
    <definedName name="letter">[1]start!$M$3:$M$22</definedName>
    <definedName name="LizSpieler">[1]spieler!$C$3:$C$242</definedName>
    <definedName name="Name">[1]spieler!$D$3:$D$242</definedName>
    <definedName name="Orte">[1]start!$K$25:$K$30</definedName>
    <definedName name="PaareRd1to5">[1]spielplanEntwurf!$AL$27:$AM$92</definedName>
    <definedName name="played22">[1]scores_in!$BW$3:$CN$68</definedName>
    <definedName name="played33">[1]scores_in!$BG$3:$BV$68</definedName>
    <definedName name="playedwon22">[1]scores_in!$DE$3:$DV$68</definedName>
    <definedName name="playedwon33">[1]scores_in!$CO$3:$DD$68</definedName>
    <definedName name="score">[1]start!$L$3:$L$16</definedName>
    <definedName name="sex">[1]start!$K$3:$K$4</definedName>
    <definedName name="Tage">[1]start!$K$33:$K$36</definedName>
    <definedName name="Verein">[1]teams!$B$3:$B$14</definedName>
    <definedName name="Vkurz3">[1]teams!$E$3:$E$14</definedName>
    <definedName name="VLizenz">[1]teams!$C$3:$C$14</definedName>
    <definedName name="Vorname">[1]spieler!$E$3:$E$242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1" l="1"/>
  <c r="A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M16" i="1"/>
  <c r="N16" i="1"/>
  <c r="O16" i="1"/>
  <c r="P16" i="1"/>
  <c r="H17" i="1"/>
  <c r="I17" i="1"/>
  <c r="J17" i="1" s="1"/>
  <c r="M17" i="1"/>
  <c r="N17" i="1" s="1"/>
  <c r="I18" i="1"/>
  <c r="J18" i="1"/>
  <c r="K18" i="1" s="1"/>
  <c r="I19" i="1"/>
  <c r="K19" i="1" s="1"/>
  <c r="A20" i="1" s="1"/>
  <c r="J19" i="1"/>
  <c r="L19" i="1"/>
  <c r="I20" i="1"/>
  <c r="J20" i="1"/>
  <c r="K20" i="1"/>
  <c r="A21" i="1" s="1"/>
  <c r="L20" i="1"/>
  <c r="I23" i="1"/>
  <c r="J23" i="1"/>
  <c r="K23" i="1" s="1"/>
  <c r="I24" i="1"/>
  <c r="K24" i="1" s="1"/>
  <c r="A25" i="1" s="1"/>
  <c r="J24" i="1"/>
  <c r="L24" i="1"/>
  <c r="I25" i="1"/>
  <c r="J25" i="1"/>
  <c r="K25" i="1"/>
  <c r="A26" i="1" s="1"/>
  <c r="L25" i="1"/>
  <c r="I28" i="1"/>
  <c r="J28" i="1"/>
  <c r="I29" i="1"/>
  <c r="K29" i="1" s="1"/>
  <c r="A30" i="1" s="1"/>
  <c r="J29" i="1"/>
  <c r="L29" i="1"/>
  <c r="I30" i="1"/>
  <c r="J30" i="1"/>
  <c r="K30" i="1"/>
  <c r="A31" i="1" s="1"/>
  <c r="L30" i="1"/>
  <c r="A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5" i="1"/>
  <c r="E45" i="1"/>
  <c r="F45" i="1"/>
  <c r="M45" i="1"/>
  <c r="N45" i="1"/>
  <c r="O45" i="1"/>
  <c r="P45" i="1"/>
  <c r="H46" i="1"/>
  <c r="I46" i="1"/>
  <c r="M46" i="1"/>
  <c r="I47" i="1"/>
  <c r="J47" i="1"/>
  <c r="I48" i="1"/>
  <c r="K48" i="1" s="1"/>
  <c r="J48" i="1"/>
  <c r="L48" i="1"/>
  <c r="I49" i="1"/>
  <c r="J49" i="1"/>
  <c r="K49" i="1"/>
  <c r="A49" i="1" s="1"/>
  <c r="L49" i="1"/>
  <c r="B50" i="1"/>
  <c r="E50" i="1"/>
  <c r="F50" i="1"/>
  <c r="I51" i="1"/>
  <c r="I52" i="1"/>
  <c r="I53" i="1"/>
  <c r="I54" i="1"/>
  <c r="K54" i="1" s="1"/>
  <c r="J54" i="1"/>
  <c r="L54" i="1"/>
  <c r="B55" i="1"/>
  <c r="E55" i="1"/>
  <c r="F55" i="1"/>
  <c r="I56" i="1"/>
  <c r="I57" i="1"/>
  <c r="I58" i="1"/>
  <c r="A61" i="1"/>
  <c r="B62" i="1"/>
  <c r="B63" i="1"/>
  <c r="B64" i="1"/>
  <c r="F64" i="1"/>
  <c r="B65" i="1"/>
  <c r="F65" i="1"/>
  <c r="B66" i="1"/>
  <c r="F66" i="1"/>
  <c r="B67" i="1"/>
  <c r="F67" i="1"/>
  <c r="B68" i="1"/>
  <c r="F68" i="1"/>
  <c r="B69" i="1"/>
  <c r="F69" i="1"/>
  <c r="J72" i="1"/>
  <c r="K72" i="1" s="1"/>
  <c r="L72" i="1"/>
  <c r="A72" i="1" s="1"/>
  <c r="J73" i="1"/>
  <c r="L73" i="1" s="1"/>
  <c r="K73" i="1"/>
  <c r="J74" i="1"/>
  <c r="K74" i="1" s="1"/>
  <c r="A75" i="1"/>
  <c r="E75" i="1"/>
  <c r="J75" i="1"/>
  <c r="K75" i="1"/>
  <c r="E72" i="1" s="1"/>
  <c r="L75" i="1"/>
  <c r="J76" i="1"/>
  <c r="K76" i="1" s="1"/>
  <c r="E77" i="1"/>
  <c r="J77" i="1"/>
  <c r="K77" i="1"/>
  <c r="E74" i="1" s="1"/>
  <c r="L77" i="1"/>
  <c r="J78" i="1"/>
  <c r="K78" i="1" s="1"/>
  <c r="L78" i="1"/>
  <c r="J79" i="1"/>
  <c r="L79" i="1" s="1"/>
  <c r="A78" i="1" s="1"/>
  <c r="K79" i="1"/>
  <c r="J80" i="1"/>
  <c r="K80" i="1" s="1"/>
  <c r="J81" i="1"/>
  <c r="K81" i="1"/>
  <c r="L81" i="1"/>
  <c r="J82" i="1"/>
  <c r="K82" i="1" s="1"/>
  <c r="J83" i="1"/>
  <c r="L83" i="1" s="1"/>
  <c r="K83" i="1"/>
  <c r="E79" i="1" s="1"/>
  <c r="J84" i="1"/>
  <c r="K84" i="1" s="1"/>
  <c r="J85" i="1"/>
  <c r="L85" i="1" s="1"/>
  <c r="K85" i="1"/>
  <c r="A86" i="1"/>
  <c r="J86" i="1"/>
  <c r="L86" i="1" s="1"/>
  <c r="K86" i="1"/>
  <c r="A84" i="1" s="1"/>
  <c r="B87" i="1"/>
  <c r="J87" i="1"/>
  <c r="L87" i="1" s="1"/>
  <c r="B88" i="1"/>
  <c r="J88" i="1"/>
  <c r="L88" i="1" s="1"/>
  <c r="K88" i="1"/>
  <c r="E83" i="1" s="1"/>
  <c r="B89" i="1"/>
  <c r="F89" i="1"/>
  <c r="J89" i="1"/>
  <c r="K89" i="1" s="1"/>
  <c r="L89" i="1"/>
  <c r="B90" i="1"/>
  <c r="F90" i="1"/>
  <c r="B91" i="1"/>
  <c r="F91" i="1"/>
  <c r="B92" i="1"/>
  <c r="F92" i="1"/>
  <c r="B93" i="1"/>
  <c r="F93" i="1"/>
  <c r="B94" i="1"/>
  <c r="F94" i="1"/>
  <c r="F96" i="1"/>
  <c r="J97" i="1"/>
  <c r="K97" i="1" s="1"/>
  <c r="J98" i="1"/>
  <c r="K98" i="1"/>
  <c r="L98" i="1"/>
  <c r="A98" i="1" s="1"/>
  <c r="J99" i="1"/>
  <c r="K99" i="1" s="1"/>
  <c r="A99" i="1" s="1"/>
  <c r="L99" i="1"/>
  <c r="J100" i="1"/>
  <c r="K100" i="1"/>
  <c r="E97" i="1" s="1"/>
  <c r="L100" i="1"/>
  <c r="B101" i="1"/>
  <c r="F101" i="1"/>
  <c r="J101" i="1"/>
  <c r="K101" i="1" s="1"/>
  <c r="E98" i="1" s="1"/>
  <c r="L101" i="1"/>
  <c r="J102" i="1"/>
  <c r="L102" i="1" s="1"/>
  <c r="J103" i="1"/>
  <c r="K103" i="1" s="1"/>
  <c r="A104" i="1"/>
  <c r="J104" i="1"/>
  <c r="K104" i="1"/>
  <c r="L104" i="1"/>
  <c r="A103" i="1" s="1"/>
  <c r="J105" i="1"/>
  <c r="K105" i="1" s="1"/>
  <c r="L105" i="1"/>
  <c r="J106" i="1"/>
  <c r="L106" i="1" s="1"/>
  <c r="K106" i="1"/>
  <c r="E102" i="1" s="1"/>
  <c r="J107" i="1"/>
  <c r="L107" i="1" s="1"/>
  <c r="K107" i="1"/>
  <c r="J108" i="1"/>
  <c r="K108" i="1"/>
  <c r="E104" i="1" s="1"/>
  <c r="L108" i="1"/>
  <c r="A110" i="1"/>
  <c r="E110" i="1"/>
  <c r="A111" i="1"/>
  <c r="E111" i="1"/>
  <c r="A112" i="1"/>
  <c r="E112" i="1"/>
  <c r="F116" i="1"/>
  <c r="E103" i="1" l="1"/>
  <c r="K53" i="1"/>
  <c r="A53" i="1" s="1"/>
  <c r="A79" i="1"/>
  <c r="J56" i="1"/>
  <c r="L56" i="1" s="1"/>
  <c r="J51" i="1"/>
  <c r="K51" i="1" s="1"/>
  <c r="A51" i="1" s="1"/>
  <c r="L51" i="1"/>
  <c r="N46" i="1"/>
  <c r="N48" i="1"/>
  <c r="N47" i="1"/>
  <c r="N49" i="1"/>
  <c r="L103" i="1"/>
  <c r="K102" i="1"/>
  <c r="E99" i="1" s="1"/>
  <c r="L97" i="1"/>
  <c r="A97" i="1" s="1"/>
  <c r="E84" i="1"/>
  <c r="A83" i="1"/>
  <c r="L82" i="1"/>
  <c r="E78" i="1" s="1"/>
  <c r="A77" i="1"/>
  <c r="A73" i="1"/>
  <c r="K47" i="1"/>
  <c r="L47" i="1"/>
  <c r="J46" i="1"/>
  <c r="K46" i="1" s="1"/>
  <c r="A19" i="1"/>
  <c r="A102" i="1"/>
  <c r="L74" i="1"/>
  <c r="A74" i="1" s="1"/>
  <c r="J58" i="1"/>
  <c r="L58" i="1" s="1"/>
  <c r="J53" i="1"/>
  <c r="L53" i="1"/>
  <c r="A48" i="1"/>
  <c r="K87" i="1"/>
  <c r="E82" i="1" s="1"/>
  <c r="L84" i="1"/>
  <c r="A82" i="1" s="1"/>
  <c r="L80" i="1"/>
  <c r="L76" i="1"/>
  <c r="E73" i="1" s="1"/>
  <c r="J57" i="1"/>
  <c r="L57" i="1" s="1"/>
  <c r="K56" i="1"/>
  <c r="J52" i="1"/>
  <c r="K52" i="1" s="1"/>
  <c r="K28" i="1"/>
  <c r="L28" i="1"/>
  <c r="O17" i="1"/>
  <c r="P17" i="1"/>
  <c r="E18" i="1" s="1"/>
  <c r="Q17" i="1"/>
  <c r="I59" i="1"/>
  <c r="N20" i="1"/>
  <c r="N18" i="1"/>
  <c r="L17" i="1"/>
  <c r="L23" i="1"/>
  <c r="A24" i="1" s="1"/>
  <c r="L18" i="1"/>
  <c r="K17" i="1"/>
  <c r="I22" i="1"/>
  <c r="N19" i="1"/>
  <c r="P49" i="1" l="1"/>
  <c r="N54" i="1"/>
  <c r="E49" i="1"/>
  <c r="O49" i="1"/>
  <c r="Q49" i="1"/>
  <c r="A18" i="1"/>
  <c r="L52" i="1"/>
  <c r="A52" i="1" s="1"/>
  <c r="Q47" i="1"/>
  <c r="N52" i="1"/>
  <c r="O47" i="1"/>
  <c r="P47" i="1" s="1"/>
  <c r="E47" i="1" s="1"/>
  <c r="K57" i="1"/>
  <c r="A57" i="1" s="1"/>
  <c r="P20" i="1"/>
  <c r="Q20" i="1"/>
  <c r="N25" i="1"/>
  <c r="O20" i="1"/>
  <c r="E21" i="1"/>
  <c r="L46" i="1"/>
  <c r="A46" i="1" s="1"/>
  <c r="A47" i="1"/>
  <c r="O48" i="1"/>
  <c r="Q48" i="1" s="1"/>
  <c r="P48" i="1"/>
  <c r="E48" i="1" s="1"/>
  <c r="N53" i="1"/>
  <c r="K58" i="1"/>
  <c r="A58" i="1" s="1"/>
  <c r="I27" i="1"/>
  <c r="J22" i="1"/>
  <c r="K22" i="1"/>
  <c r="L22" i="1"/>
  <c r="N22" i="1"/>
  <c r="Q18" i="1"/>
  <c r="N23" i="1"/>
  <c r="O18" i="1"/>
  <c r="P18" i="1" s="1"/>
  <c r="E19" i="1" s="1"/>
  <c r="A29" i="1"/>
  <c r="A56" i="1"/>
  <c r="N24" i="1"/>
  <c r="O19" i="1"/>
  <c r="P19" i="1"/>
  <c r="E20" i="1" s="1"/>
  <c r="Q19" i="1"/>
  <c r="K59" i="1"/>
  <c r="J59" i="1"/>
  <c r="L59" i="1"/>
  <c r="O46" i="1"/>
  <c r="P46" i="1"/>
  <c r="E46" i="1" s="1"/>
  <c r="Q46" i="1"/>
  <c r="N51" i="1"/>
  <c r="P54" i="1" l="1"/>
  <c r="N59" i="1"/>
  <c r="E54" i="1"/>
  <c r="O54" i="1"/>
  <c r="Q54" i="1"/>
  <c r="A23" i="1"/>
  <c r="O53" i="1"/>
  <c r="Q53" i="1" s="1"/>
  <c r="N58" i="1"/>
  <c r="P23" i="1"/>
  <c r="N28" i="1"/>
  <c r="O23" i="1"/>
  <c r="Q23" i="1" s="1"/>
  <c r="P25" i="1"/>
  <c r="Q25" i="1"/>
  <c r="N30" i="1"/>
  <c r="E26" i="1"/>
  <c r="O25" i="1"/>
  <c r="O51" i="1"/>
  <c r="Q51" i="1"/>
  <c r="N56" i="1"/>
  <c r="P51" i="1"/>
  <c r="E51" i="1" s="1"/>
  <c r="N29" i="1"/>
  <c r="O24" i="1"/>
  <c r="P24" i="1" s="1"/>
  <c r="N27" i="1"/>
  <c r="O22" i="1"/>
  <c r="P22" i="1"/>
  <c r="E23" i="1" s="1"/>
  <c r="Q22" i="1"/>
  <c r="J27" i="1"/>
  <c r="K27" i="1"/>
  <c r="L27" i="1"/>
  <c r="O52" i="1"/>
  <c r="Q52" i="1" s="1"/>
  <c r="N57" i="1"/>
  <c r="P52" i="1"/>
  <c r="E52" i="1" s="1"/>
  <c r="E24" i="1" l="1"/>
  <c r="O57" i="1"/>
  <c r="Q57" i="1" s="1"/>
  <c r="Q24" i="1"/>
  <c r="E25" i="1" s="1"/>
  <c r="O29" i="1"/>
  <c r="P29" i="1" s="1"/>
  <c r="P30" i="1"/>
  <c r="Q30" i="1"/>
  <c r="E31" i="1"/>
  <c r="O30" i="1"/>
  <c r="E58" i="1"/>
  <c r="Q58" i="1"/>
  <c r="O58" i="1"/>
  <c r="P58" i="1"/>
  <c r="A28" i="1"/>
  <c r="O28" i="1"/>
  <c r="P28" i="1" s="1"/>
  <c r="P53" i="1"/>
  <c r="E53" i="1" s="1"/>
  <c r="P59" i="1"/>
  <c r="O59" i="1"/>
  <c r="E59" i="1"/>
  <c r="Q59" i="1"/>
  <c r="O27" i="1"/>
  <c r="P27" i="1"/>
  <c r="E28" i="1" s="1"/>
  <c r="Q27" i="1"/>
  <c r="O56" i="1"/>
  <c r="Q56" i="1" s="1"/>
  <c r="P56" i="1"/>
  <c r="E56" i="1" s="1"/>
  <c r="Q29" i="1" l="1"/>
  <c r="E30" i="1" s="1"/>
  <c r="Q28" i="1"/>
  <c r="E29" i="1" s="1"/>
  <c r="P57" i="1"/>
  <c r="E57" i="1" s="1"/>
</calcChain>
</file>

<file path=xl/sharedStrings.xml><?xml version="1.0" encoding="utf-8"?>
<sst xmlns="http://schemas.openxmlformats.org/spreadsheetml/2006/main" count="55" uniqueCount="33">
  <si>
    <t>LV NRW</t>
  </si>
  <si>
    <t>LV Bayern</t>
  </si>
  <si>
    <t>LV Baden-Württemberg</t>
  </si>
  <si>
    <t>LV interne Begegnungen:</t>
  </si>
  <si>
    <t>Runde 11</t>
  </si>
  <si>
    <t>tech, Rd. 10f.</t>
  </si>
  <si>
    <t>Runde 10</t>
  </si>
  <si>
    <t>Teams</t>
  </si>
  <si>
    <t>Spielort</t>
  </si>
  <si>
    <t>Beginn 9:00 Uhr</t>
  </si>
  <si>
    <t>Runde 9</t>
  </si>
  <si>
    <t>Runde 8</t>
  </si>
  <si>
    <t>tech, Rd. 7/8/9</t>
  </si>
  <si>
    <t>Runde 7</t>
  </si>
  <si>
    <t>Runde 6</t>
  </si>
  <si>
    <t>Runde 5</t>
  </si>
  <si>
    <t>TeamIndizes</t>
  </si>
  <si>
    <t>Kürzel</t>
  </si>
  <si>
    <t>NrMatches</t>
  </si>
  <si>
    <t>AnzMatches</t>
  </si>
  <si>
    <t>Runde 4</t>
  </si>
  <si>
    <t>An Spielort 2</t>
  </si>
  <si>
    <t>An Spielort 1</t>
  </si>
  <si>
    <t>tech, Rd. 4/5/6</t>
  </si>
  <si>
    <t>Runde 3</t>
  </si>
  <si>
    <t>Runde 2</t>
  </si>
  <si>
    <t>Runde 1</t>
  </si>
  <si>
    <t>tech, Rd. 1/2/3</t>
  </si>
  <si>
    <t>2 Seiten</t>
  </si>
  <si>
    <t>Ausdruck als PDF</t>
  </si>
  <si>
    <t>Hinweis</t>
  </si>
  <si>
    <t>Deutscher Pétanque-Verband e. V.</t>
  </si>
  <si>
    <t>Deutsche Pétanque Bundesliga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</si>
</sst>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&quot; Uhr&quot;"/>
    <numFmt numFmtId="165" formatCode="dd/\ mmm\ yyyy"/>
  </numFmts>
  <fonts count="14" x14ac:knownFonts="1">
    <font>
      <sz val="9"/>
      <color indexed="8"/>
      <name val="Arial"/>
      <family val="2"/>
    </font>
    <font>
      <i/>
      <sz val="8"/>
      <color rgb="FF7F7F7F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 Narrow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i/>
      <sz val="8"/>
      <color rgb="FFC00000"/>
      <name val="Arial"/>
      <family val="2"/>
    </font>
    <font>
      <sz val="11"/>
      <color indexed="9"/>
      <name val="Arial"/>
      <family val="2"/>
    </font>
    <font>
      <sz val="36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horizontal="left" vertical="center" indent="1"/>
      <protection hidden="1"/>
    </xf>
    <xf numFmtId="0" fontId="1" fillId="2" borderId="0" applyNumberFormat="0" applyBorder="0" applyProtection="0">
      <alignment horizontal="right" vertical="center" indent="1"/>
    </xf>
  </cellStyleXfs>
  <cellXfs count="67">
    <xf numFmtId="0" fontId="0" fillId="0" borderId="0" xfId="0">
      <alignment horizontal="left" vertical="center" indent="1"/>
      <protection hidden="1"/>
    </xf>
    <xf numFmtId="0" fontId="0" fillId="0" borderId="0" xfId="0" applyAlignment="1">
      <alignment vertical="center"/>
      <protection hidden="1"/>
    </xf>
    <xf numFmtId="0" fontId="1" fillId="2" borderId="0" xfId="1" applyProtection="1">
      <alignment horizontal="right" vertical="center" indent="1"/>
      <protection hidden="1"/>
    </xf>
    <xf numFmtId="0" fontId="2" fillId="0" borderId="1" xfId="0" applyFont="1" applyBorder="1" applyAlignment="1">
      <alignment horizontal="right" vertical="center"/>
      <protection hidden="1"/>
    </xf>
    <xf numFmtId="0" fontId="0" fillId="0" borderId="1" xfId="0" applyBorder="1">
      <alignment horizontal="left" vertical="center" indent="1"/>
      <protection hidden="1"/>
    </xf>
    <xf numFmtId="0" fontId="0" fillId="0" borderId="0" xfId="0" applyAlignment="1">
      <alignment horizontal="left" vertical="center" indent="2"/>
      <protection hidden="1"/>
    </xf>
    <xf numFmtId="0" fontId="0" fillId="3" borderId="0" xfId="0" applyFill="1">
      <alignment horizontal="left" vertical="center" indent="1"/>
      <protection hidden="1"/>
    </xf>
    <xf numFmtId="0" fontId="3" fillId="0" borderId="0" xfId="0" applyFont="1" applyAlignment="1">
      <alignment horizontal="right" vertical="center" indent="1"/>
      <protection hidden="1"/>
    </xf>
    <xf numFmtId="0" fontId="0" fillId="4" borderId="0" xfId="0" applyFill="1">
      <alignment horizontal="left" vertical="center" indent="1"/>
      <protection hidden="1"/>
    </xf>
    <xf numFmtId="0" fontId="4" fillId="5" borderId="0" xfId="0" applyFont="1" applyFill="1">
      <alignment horizontal="left" vertical="center" indent="1"/>
      <protection hidden="1"/>
    </xf>
    <xf numFmtId="0" fontId="0" fillId="6" borderId="0" xfId="0" applyFill="1">
      <alignment horizontal="left" vertical="center" indent="1"/>
      <protection hidden="1"/>
    </xf>
    <xf numFmtId="0" fontId="5" fillId="0" borderId="0" xfId="0" applyFont="1" applyAlignment="1">
      <alignment horizontal="right" vertical="center" indent="1"/>
      <protection hidden="1"/>
    </xf>
    <xf numFmtId="0" fontId="4" fillId="0" borderId="0" xfId="0" applyFont="1">
      <alignment horizontal="left" vertical="center" indent="1"/>
      <protection hidden="1"/>
    </xf>
    <xf numFmtId="0" fontId="0" fillId="0" borderId="2" xfId="0" applyBorder="1" applyAlignment="1">
      <alignment vertical="center"/>
      <protection hidden="1"/>
    </xf>
    <xf numFmtId="0" fontId="0" fillId="0" borderId="3" xfId="0" applyBorder="1" applyAlignment="1">
      <alignment vertical="center"/>
      <protection hidden="1"/>
    </xf>
    <xf numFmtId="0" fontId="0" fillId="0" borderId="4" xfId="0" applyBorder="1" applyAlignment="1">
      <alignment vertical="center"/>
      <protection hidden="1"/>
    </xf>
    <xf numFmtId="0" fontId="3" fillId="0" borderId="0" xfId="0" applyFont="1" applyAlignment="1">
      <alignment horizontal="left" vertical="center" indent="2"/>
      <protection hidden="1"/>
    </xf>
    <xf numFmtId="0" fontId="0" fillId="0" borderId="5" xfId="0" applyBorder="1" applyAlignment="1">
      <alignment vertical="center"/>
      <protection hidden="1"/>
    </xf>
    <xf numFmtId="0" fontId="0" fillId="0" borderId="6" xfId="0" applyBorder="1" applyAlignment="1">
      <alignment vertical="center"/>
      <protection hidden="1"/>
    </xf>
    <xf numFmtId="0" fontId="0" fillId="0" borderId="7" xfId="0" applyBorder="1" applyAlignment="1">
      <alignment vertical="center"/>
      <protection hidden="1"/>
    </xf>
    <xf numFmtId="0" fontId="0" fillId="0" borderId="0" xfId="0" applyAlignment="1">
      <alignment horizontal="left" vertical="center" indent="2"/>
      <protection hidden="1"/>
    </xf>
    <xf numFmtId="0" fontId="0" fillId="0" borderId="8" xfId="0" applyBorder="1" applyAlignment="1">
      <alignment vertical="center"/>
      <protection hidden="1"/>
    </xf>
    <xf numFmtId="0" fontId="0" fillId="0" borderId="9" xfId="0" applyBorder="1" applyAlignment="1">
      <alignment vertical="center"/>
      <protection hidden="1"/>
    </xf>
    <xf numFmtId="0" fontId="0" fillId="0" borderId="10" xfId="0" applyBorder="1" applyAlignment="1">
      <alignment vertical="center"/>
      <protection hidden="1"/>
    </xf>
    <xf numFmtId="0" fontId="5" fillId="0" borderId="0" xfId="0" applyFont="1" applyAlignment="1">
      <alignment horizontal="left" vertical="center"/>
      <protection hidden="1"/>
    </xf>
    <xf numFmtId="0" fontId="0" fillId="7" borderId="11" xfId="0" applyFill="1" applyBorder="1" applyAlignment="1">
      <alignment vertical="center"/>
      <protection hidden="1"/>
    </xf>
    <xf numFmtId="0" fontId="0" fillId="7" borderId="12" xfId="0" applyFill="1" applyBorder="1" applyAlignment="1">
      <alignment vertical="center"/>
      <protection hidden="1"/>
    </xf>
    <xf numFmtId="0" fontId="0" fillId="7" borderId="13" xfId="0" applyFill="1" applyBorder="1" applyAlignment="1">
      <alignment vertical="center"/>
      <protection hidden="1"/>
    </xf>
    <xf numFmtId="0" fontId="0" fillId="0" borderId="0" xfId="0" applyAlignment="1">
      <alignment horizontal="right" vertical="center" indent="1"/>
      <protection hidden="1"/>
    </xf>
    <xf numFmtId="0" fontId="6" fillId="0" borderId="14" xfId="0" applyFont="1" applyBorder="1">
      <alignment horizontal="left" vertical="center" indent="1"/>
      <protection hidden="1"/>
    </xf>
    <xf numFmtId="0" fontId="3" fillId="0" borderId="14" xfId="0" applyFont="1" applyBorder="1" applyAlignment="1">
      <alignment horizontal="right" vertical="center" indent="1"/>
      <protection hidden="1"/>
    </xf>
    <xf numFmtId="0" fontId="0" fillId="0" borderId="14" xfId="0" applyBorder="1" applyAlignment="1">
      <alignment vertical="center"/>
      <protection hidden="1"/>
    </xf>
    <xf numFmtId="0" fontId="0" fillId="0" borderId="14" xfId="0" applyBorder="1">
      <alignment horizontal="left" vertical="center" indent="1"/>
      <protection hidden="1"/>
    </xf>
    <xf numFmtId="0" fontId="3" fillId="0" borderId="14" xfId="0" applyFont="1" applyBorder="1" applyAlignment="1">
      <alignment horizontal="center" vertical="center"/>
      <protection hidden="1"/>
    </xf>
    <xf numFmtId="0" fontId="6" fillId="0" borderId="0" xfId="0" applyFont="1">
      <alignment horizontal="left" vertical="center" indent="1"/>
      <protection hidden="1"/>
    </xf>
    <xf numFmtId="0" fontId="3" fillId="0" borderId="0" xfId="0" applyFont="1" applyAlignment="1">
      <alignment horizontal="center" vertical="center"/>
      <protection hidden="1"/>
    </xf>
    <xf numFmtId="164" fontId="7" fillId="0" borderId="1" xfId="0" applyNumberFormat="1" applyFont="1" applyBorder="1" applyAlignment="1">
      <alignment horizontal="right" vertical="center"/>
      <protection hidden="1"/>
    </xf>
    <xf numFmtId="0" fontId="7" fillId="0" borderId="1" xfId="0" applyFont="1" applyBorder="1" applyAlignment="1">
      <alignment horizontal="right" vertical="center"/>
      <protection hidden="1"/>
    </xf>
    <xf numFmtId="0" fontId="8" fillId="0" borderId="0" xfId="0" applyFont="1" applyAlignment="1">
      <alignment vertical="center"/>
      <protection hidden="1"/>
    </xf>
    <xf numFmtId="165" fontId="7" fillId="0" borderId="1" xfId="0" applyNumberFormat="1" applyFont="1" applyBorder="1" applyAlignment="1">
      <alignment horizontal="left" vertical="center"/>
      <protection hidden="1"/>
    </xf>
    <xf numFmtId="0" fontId="4" fillId="0" borderId="0" xfId="0" applyFont="1">
      <alignment horizontal="left" vertical="center" indent="1"/>
      <protection hidden="1"/>
    </xf>
    <xf numFmtId="164" fontId="7" fillId="0" borderId="0" xfId="0" applyNumberFormat="1" applyFont="1" applyAlignment="1">
      <alignment horizontal="right" vertical="center"/>
      <protection hidden="1"/>
    </xf>
    <xf numFmtId="0" fontId="7" fillId="0" borderId="0" xfId="0" applyFont="1" applyAlignment="1">
      <alignment horizontal="right" vertical="center"/>
      <protection hidden="1"/>
    </xf>
    <xf numFmtId="165" fontId="7" fillId="0" borderId="0" xfId="0" applyNumberFormat="1" applyFont="1" applyAlignment="1">
      <alignment horizontal="left" vertical="center"/>
      <protection hidden="1"/>
    </xf>
    <xf numFmtId="165" fontId="7" fillId="0" borderId="0" xfId="0" applyNumberFormat="1" applyFont="1" applyAlignment="1">
      <alignment horizontal="left" vertical="center"/>
      <protection hidden="1"/>
    </xf>
    <xf numFmtId="0" fontId="0" fillId="0" borderId="15" xfId="0" applyBorder="1">
      <alignment horizontal="left" vertical="center" indent="1"/>
      <protection hidden="1"/>
    </xf>
    <xf numFmtId="0" fontId="0" fillId="7" borderId="5" xfId="0" applyFill="1" applyBorder="1" applyAlignment="1">
      <alignment vertical="center"/>
      <protection hidden="1"/>
    </xf>
    <xf numFmtId="0" fontId="0" fillId="7" borderId="0" xfId="0" applyFill="1" applyAlignment="1">
      <alignment vertical="center"/>
      <protection hidden="1"/>
    </xf>
    <xf numFmtId="0" fontId="0" fillId="7" borderId="6" xfId="0" applyFill="1" applyBorder="1" applyAlignment="1">
      <alignment vertical="center"/>
      <protection hidden="1"/>
    </xf>
    <xf numFmtId="0" fontId="3" fillId="0" borderId="0" xfId="0" applyFont="1" applyAlignment="1">
      <alignment horizontal="left" vertical="center" indent="2"/>
      <protection hidden="1"/>
    </xf>
    <xf numFmtId="0" fontId="4" fillId="0" borderId="0" xfId="0" applyFont="1" applyAlignment="1">
      <alignment horizontal="left" vertical="center" indent="2"/>
      <protection hidden="1"/>
    </xf>
    <xf numFmtId="0" fontId="0" fillId="7" borderId="2" xfId="0" applyFill="1" applyBorder="1" applyAlignment="1">
      <alignment vertical="center"/>
      <protection hidden="1"/>
    </xf>
    <xf numFmtId="0" fontId="0" fillId="7" borderId="14" xfId="0" applyFill="1" applyBorder="1" applyAlignment="1">
      <alignment vertical="center"/>
      <protection hidden="1"/>
    </xf>
    <xf numFmtId="0" fontId="0" fillId="7" borderId="3" xfId="0" applyFill="1" applyBorder="1" applyAlignment="1">
      <alignment vertical="center"/>
      <protection hidden="1"/>
    </xf>
    <xf numFmtId="0" fontId="0" fillId="7" borderId="8" xfId="0" applyFill="1" applyBorder="1" applyAlignment="1">
      <alignment vertical="center"/>
      <protection hidden="1"/>
    </xf>
    <xf numFmtId="0" fontId="0" fillId="7" borderId="1" xfId="0" applyFill="1" applyBorder="1" applyAlignment="1">
      <alignment vertical="center"/>
      <protection hidden="1"/>
    </xf>
    <xf numFmtId="0" fontId="0" fillId="7" borderId="9" xfId="0" applyFill="1" applyBorder="1" applyAlignment="1">
      <alignment vertical="center"/>
      <protection hidden="1"/>
    </xf>
    <xf numFmtId="0" fontId="0" fillId="0" borderId="15" xfId="0" applyBorder="1" applyAlignment="1">
      <alignment vertical="center"/>
      <protection hidden="1"/>
    </xf>
    <xf numFmtId="0" fontId="9" fillId="0" borderId="1" xfId="0" applyFont="1" applyBorder="1" applyAlignment="1">
      <alignment horizontal="right" vertical="center"/>
      <protection hidden="1"/>
    </xf>
    <xf numFmtId="165" fontId="9" fillId="0" borderId="1" xfId="0" applyNumberFormat="1" applyFont="1" applyBorder="1" applyAlignment="1">
      <alignment horizontal="left" vertical="center"/>
      <protection hidden="1"/>
    </xf>
    <xf numFmtId="0" fontId="10" fillId="0" borderId="0" xfId="0" applyFont="1" applyAlignment="1">
      <alignment horizontal="left" vertical="center" indent="2"/>
      <protection hidden="1"/>
    </xf>
    <xf numFmtId="0" fontId="1" fillId="2" borderId="0" xfId="1" applyAlignment="1" applyProtection="1">
      <alignment horizontal="right" indent="1"/>
      <protection hidden="1"/>
    </xf>
    <xf numFmtId="0" fontId="11" fillId="2" borderId="0" xfId="1" applyFont="1" applyProtection="1">
      <alignment horizontal="right" vertical="center" indent="1"/>
      <protection hidden="1"/>
    </xf>
    <xf numFmtId="0" fontId="12" fillId="8" borderId="0" xfId="0" applyFont="1" applyFill="1" applyAlignment="1">
      <alignment horizontal="right" vertical="center" indent="1"/>
      <protection hidden="1"/>
    </xf>
    <xf numFmtId="0" fontId="12" fillId="8" borderId="0" xfId="0" applyFont="1" applyFill="1" applyAlignment="1">
      <alignment vertical="center"/>
      <protection hidden="1"/>
    </xf>
    <xf numFmtId="0" fontId="12" fillId="8" borderId="0" xfId="0" applyFont="1" applyFill="1">
      <alignment horizontal="left" vertical="center" indent="1"/>
      <protection hidden="1"/>
    </xf>
    <xf numFmtId="0" fontId="13" fillId="0" borderId="0" xfId="0" applyFont="1" applyAlignment="1">
      <alignment horizontal="right" vertical="center"/>
      <protection hidden="1"/>
    </xf>
  </cellXfs>
  <cellStyles count="2">
    <cellStyle name="Erklärender Text" xfId="1" builtinId="5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PB_2019_Sta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teams"/>
      <sheetName val="coaches"/>
      <sheetName val="spieler"/>
      <sheetName val="spielplanEntwurf"/>
      <sheetName val="felder"/>
      <sheetName val="spielbogen"/>
      <sheetName val="aushang"/>
      <sheetName val="scores_in"/>
      <sheetName val="scores_out"/>
      <sheetName val="table_out"/>
      <sheetName val="festgespielt"/>
      <sheetName val="spieler_stats"/>
      <sheetName val="MVP"/>
    </sheetNames>
    <sheetDataSet>
      <sheetData sheetId="0">
        <row r="3">
          <cell r="K3" t="str">
            <v>m</v>
          </cell>
          <cell r="L3">
            <v>0</v>
          </cell>
          <cell r="M3" t="str">
            <v>A</v>
          </cell>
        </row>
        <row r="4">
          <cell r="C4">
            <v>2019</v>
          </cell>
          <cell r="K4" t="str">
            <v>w</v>
          </cell>
          <cell r="L4">
            <v>1</v>
          </cell>
          <cell r="M4" t="str">
            <v>B</v>
          </cell>
        </row>
        <row r="5">
          <cell r="L5">
            <v>2</v>
          </cell>
          <cell r="M5" t="str">
            <v>C</v>
          </cell>
        </row>
        <row r="6">
          <cell r="C6">
            <v>43568</v>
          </cell>
          <cell r="L6">
            <v>3</v>
          </cell>
          <cell r="M6" t="str">
            <v>D</v>
          </cell>
        </row>
        <row r="7">
          <cell r="L7">
            <v>4</v>
          </cell>
          <cell r="M7" t="str">
            <v>E</v>
          </cell>
        </row>
        <row r="8">
          <cell r="C8">
            <v>43610</v>
          </cell>
          <cell r="L8">
            <v>5</v>
          </cell>
          <cell r="M8" t="str">
            <v>F</v>
          </cell>
        </row>
        <row r="9">
          <cell r="L9">
            <v>6</v>
          </cell>
          <cell r="M9" t="str">
            <v>G</v>
          </cell>
        </row>
        <row r="10">
          <cell r="C10">
            <v>43708</v>
          </cell>
          <cell r="L10">
            <v>7</v>
          </cell>
          <cell r="M10" t="str">
            <v>H</v>
          </cell>
        </row>
        <row r="11">
          <cell r="L11">
            <v>8</v>
          </cell>
          <cell r="M11" t="str">
            <v>I</v>
          </cell>
        </row>
        <row r="12">
          <cell r="C12">
            <v>43709</v>
          </cell>
          <cell r="L12">
            <v>9</v>
          </cell>
          <cell r="M12" t="str">
            <v>J</v>
          </cell>
        </row>
        <row r="13">
          <cell r="L13">
            <v>10</v>
          </cell>
          <cell r="M13" t="str">
            <v>K</v>
          </cell>
        </row>
        <row r="14">
          <cell r="C14" t="str">
            <v>Düsseldorf</v>
          </cell>
          <cell r="H14" t="str">
            <v>Pariser Str. 45, 40549 Düsseldorf</v>
          </cell>
          <cell r="L14">
            <v>11</v>
          </cell>
          <cell r="M14" t="str">
            <v>L</v>
          </cell>
        </row>
        <row r="15">
          <cell r="L15">
            <v>12</v>
          </cell>
          <cell r="M15" t="str">
            <v>M</v>
          </cell>
        </row>
        <row r="16">
          <cell r="C16" t="str">
            <v>Rastatt</v>
          </cell>
          <cell r="H16" t="str">
            <v>Badener Str. 70, 76437 Rastatt</v>
          </cell>
          <cell r="L16">
            <v>13</v>
          </cell>
          <cell r="M16" t="str">
            <v>N</v>
          </cell>
        </row>
        <row r="17">
          <cell r="M17" t="str">
            <v>O</v>
          </cell>
        </row>
        <row r="18">
          <cell r="C18" t="str">
            <v>Mülheim</v>
          </cell>
          <cell r="H18" t="str">
            <v>Sternbuschweg 400, 47057 Duisburg</v>
          </cell>
          <cell r="M18" t="str">
            <v>P</v>
          </cell>
        </row>
        <row r="19">
          <cell r="M19" t="str">
            <v>Q</v>
          </cell>
        </row>
        <row r="20">
          <cell r="C20" t="str">
            <v>Raunheim</v>
          </cell>
          <cell r="H20" t="str">
            <v>Mainzer Str. 53, 65479 Raunheim</v>
          </cell>
          <cell r="M20" t="str">
            <v>R</v>
          </cell>
        </row>
        <row r="21">
          <cell r="M21" t="str">
            <v>S</v>
          </cell>
        </row>
        <row r="22">
          <cell r="C22" t="str">
            <v>Denzlingen</v>
          </cell>
          <cell r="H22" t="str">
            <v>Alemannenstraße 17, 79211 Denzlingen</v>
          </cell>
          <cell r="M22" t="str">
            <v>T</v>
          </cell>
        </row>
        <row r="25">
          <cell r="K25" t="str">
            <v>Spieltag 1 - Düsseldorf</v>
          </cell>
        </row>
        <row r="26">
          <cell r="K26" t="str">
            <v>Spieltag 1 - Rastatt</v>
          </cell>
        </row>
        <row r="27">
          <cell r="K27" t="str">
            <v>Spieltag 2 - Mülheim</v>
          </cell>
        </row>
        <row r="28">
          <cell r="K28" t="str">
            <v>Spieltag 2 - Raunheim</v>
          </cell>
        </row>
        <row r="29">
          <cell r="K29" t="str">
            <v>Spieltag 3 - Denzlingen</v>
          </cell>
        </row>
        <row r="30">
          <cell r="K30" t="str">
            <v>Spieltag 4 - Denzlingen</v>
          </cell>
        </row>
        <row r="33">
          <cell r="K33">
            <v>43568</v>
          </cell>
        </row>
        <row r="34">
          <cell r="K34">
            <v>43610</v>
          </cell>
        </row>
        <row r="35">
          <cell r="K35">
            <v>43708</v>
          </cell>
        </row>
        <row r="36">
          <cell r="K36">
            <v>43709</v>
          </cell>
        </row>
      </sheetData>
      <sheetData sheetId="1">
        <row r="3">
          <cell r="B3" t="str">
            <v>PF Saarbrücken e.V.</v>
          </cell>
          <cell r="C3" t="str">
            <v>10-017</v>
          </cell>
          <cell r="E3" t="str">
            <v>SAB</v>
          </cell>
          <cell r="F3" t="str">
            <v>Saarbrücken</v>
          </cell>
        </row>
        <row r="4">
          <cell r="B4" t="str">
            <v>1. BCP Bad Godesberg</v>
          </cell>
          <cell r="C4" t="str">
            <v>08-027</v>
          </cell>
          <cell r="E4" t="str">
            <v>GOD</v>
          </cell>
          <cell r="F4" t="str">
            <v>Godesberg</v>
          </cell>
        </row>
        <row r="5">
          <cell r="B5" t="str">
            <v>1. MKWU München</v>
          </cell>
          <cell r="C5" t="str">
            <v>02-002</v>
          </cell>
          <cell r="E5" t="str">
            <v>MÜN</v>
          </cell>
          <cell r="F5" t="str">
            <v>München</v>
          </cell>
        </row>
        <row r="6">
          <cell r="B6" t="str">
            <v>SV Siemens Mülheim</v>
          </cell>
          <cell r="C6" t="str">
            <v>08-072</v>
          </cell>
          <cell r="E6" t="str">
            <v>MÜL</v>
          </cell>
          <cell r="F6" t="str">
            <v>Mülheim</v>
          </cell>
        </row>
        <row r="7">
          <cell r="B7" t="str">
            <v>BC Niedersalbach</v>
          </cell>
          <cell r="C7" t="str">
            <v>10-077</v>
          </cell>
          <cell r="E7" t="str">
            <v>NIE</v>
          </cell>
          <cell r="F7" t="str">
            <v>N'salbach</v>
          </cell>
        </row>
        <row r="8">
          <cell r="B8" t="str">
            <v>BC Tromm 1997 e.V.</v>
          </cell>
          <cell r="C8" t="str">
            <v>06-046</v>
          </cell>
          <cell r="E8" t="str">
            <v>TRO</v>
          </cell>
          <cell r="F8" t="str">
            <v>Tromm</v>
          </cell>
        </row>
        <row r="9">
          <cell r="B9" t="str">
            <v>BC Herxheim</v>
          </cell>
          <cell r="C9" t="str">
            <v>09-047</v>
          </cell>
          <cell r="E9" t="str">
            <v>HEX</v>
          </cell>
          <cell r="F9" t="str">
            <v>Herxheim</v>
          </cell>
        </row>
        <row r="10">
          <cell r="B10" t="str">
            <v>BF Malsch</v>
          </cell>
          <cell r="C10" t="str">
            <v>01-132</v>
          </cell>
          <cell r="E10" t="str">
            <v>MAL</v>
          </cell>
          <cell r="F10" t="str">
            <v>Malsch</v>
          </cell>
        </row>
        <row r="11">
          <cell r="B11" t="str">
            <v>BV Ibbenbüren</v>
          </cell>
          <cell r="C11" t="str">
            <v>08-035</v>
          </cell>
          <cell r="E11" t="str">
            <v>IBB</v>
          </cell>
          <cell r="F11" t="str">
            <v>Ibbenbüren</v>
          </cell>
        </row>
        <row r="12">
          <cell r="B12" t="str">
            <v>Düsseldorf sur place</v>
          </cell>
          <cell r="C12" t="str">
            <v>08-019</v>
          </cell>
          <cell r="E12" t="str">
            <v>DÜS</v>
          </cell>
          <cell r="F12" t="str">
            <v>Düsseldorf</v>
          </cell>
        </row>
        <row r="13">
          <cell r="B13" t="str">
            <v>PC Burggarten Horb</v>
          </cell>
          <cell r="C13" t="str">
            <v>01-023</v>
          </cell>
          <cell r="E13" t="str">
            <v>HOR</v>
          </cell>
          <cell r="F13" t="str">
            <v>Horb</v>
          </cell>
        </row>
        <row r="14">
          <cell r="B14" t="str">
            <v>VFPS Osterholz-Scharmbeck</v>
          </cell>
          <cell r="C14" t="str">
            <v>07-311</v>
          </cell>
          <cell r="E14" t="str">
            <v>OHZ</v>
          </cell>
          <cell r="F14" t="str">
            <v>Osterholz</v>
          </cell>
        </row>
      </sheetData>
      <sheetData sheetId="2"/>
      <sheetData sheetId="3">
        <row r="3">
          <cell r="C3">
            <v>251</v>
          </cell>
          <cell r="D3" t="str">
            <v>Berger</v>
          </cell>
          <cell r="E3" t="str">
            <v>Mélody</v>
          </cell>
          <cell r="H3" t="str">
            <v/>
          </cell>
        </row>
        <row r="4">
          <cell r="C4">
            <v>239</v>
          </cell>
          <cell r="D4" t="str">
            <v>Fuchs</v>
          </cell>
          <cell r="E4" t="str">
            <v>Fabien</v>
          </cell>
          <cell r="H4" t="str">
            <v/>
          </cell>
        </row>
        <row r="5">
          <cell r="C5">
            <v>159</v>
          </cell>
          <cell r="D5" t="str">
            <v>Hoppe</v>
          </cell>
          <cell r="E5" t="str">
            <v>Dirk</v>
          </cell>
          <cell r="H5" t="str">
            <v/>
          </cell>
        </row>
        <row r="6">
          <cell r="C6">
            <v>6</v>
          </cell>
          <cell r="D6" t="str">
            <v>Jakobs</v>
          </cell>
          <cell r="E6" t="str">
            <v>Volker</v>
          </cell>
          <cell r="H6" t="str">
            <v/>
          </cell>
        </row>
        <row r="7">
          <cell r="C7">
            <v>247</v>
          </cell>
          <cell r="D7" t="str">
            <v>Lay</v>
          </cell>
          <cell r="E7" t="str">
            <v>Torsten</v>
          </cell>
          <cell r="H7" t="str">
            <v/>
          </cell>
        </row>
        <row r="8">
          <cell r="C8">
            <v>130</v>
          </cell>
          <cell r="D8" t="str">
            <v>Ludwig</v>
          </cell>
          <cell r="E8" t="str">
            <v>Andreas</v>
          </cell>
          <cell r="H8" t="str">
            <v/>
          </cell>
        </row>
        <row r="9">
          <cell r="C9">
            <v>161</v>
          </cell>
          <cell r="D9" t="str">
            <v>Naumann</v>
          </cell>
          <cell r="E9" t="str">
            <v>Christiane</v>
          </cell>
          <cell r="H9" t="str">
            <v/>
          </cell>
        </row>
        <row r="10">
          <cell r="C10">
            <v>260</v>
          </cell>
          <cell r="D10" t="str">
            <v>Reinert</v>
          </cell>
          <cell r="E10" t="str">
            <v>Romuald</v>
          </cell>
          <cell r="H10" t="str">
            <v/>
          </cell>
        </row>
        <row r="11">
          <cell r="C11">
            <v>246</v>
          </cell>
          <cell r="D11" t="str">
            <v>Manuel</v>
          </cell>
          <cell r="E11" t="str">
            <v>Manuel</v>
          </cell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C23">
            <v>100</v>
          </cell>
          <cell r="D23" t="str">
            <v>Binder</v>
          </cell>
          <cell r="E23" t="str">
            <v>Siegfried</v>
          </cell>
          <cell r="H23" t="str">
            <v/>
          </cell>
        </row>
        <row r="24">
          <cell r="C24">
            <v>253</v>
          </cell>
          <cell r="D24" t="str">
            <v>Dörr</v>
          </cell>
          <cell r="E24" t="str">
            <v>David</v>
          </cell>
          <cell r="H24" t="str">
            <v/>
          </cell>
        </row>
        <row r="25">
          <cell r="C25">
            <v>155</v>
          </cell>
          <cell r="D25" t="str">
            <v>Griesberg</v>
          </cell>
          <cell r="E25" t="str">
            <v>Danny</v>
          </cell>
          <cell r="H25" t="str">
            <v/>
          </cell>
        </row>
        <row r="26">
          <cell r="C26">
            <v>232</v>
          </cell>
          <cell r="D26" t="str">
            <v>Bisoke</v>
          </cell>
          <cell r="E26" t="str">
            <v>Krista</v>
          </cell>
          <cell r="H26" t="str">
            <v/>
          </cell>
        </row>
        <row r="27">
          <cell r="C27">
            <v>225</v>
          </cell>
          <cell r="D27" t="str">
            <v>Stentenbach</v>
          </cell>
          <cell r="E27" t="str">
            <v>Robin</v>
          </cell>
          <cell r="H27" t="str">
            <v/>
          </cell>
        </row>
        <row r="28">
          <cell r="C28">
            <v>250</v>
          </cell>
          <cell r="D28" t="str">
            <v>Stentenbach</v>
          </cell>
          <cell r="E28" t="str">
            <v>Lasse</v>
          </cell>
          <cell r="H28" t="str">
            <v/>
          </cell>
        </row>
        <row r="29">
          <cell r="C29">
            <v>183</v>
          </cell>
          <cell r="D29" t="str">
            <v>Korsch</v>
          </cell>
          <cell r="E29" t="str">
            <v>Florian</v>
          </cell>
          <cell r="H29" t="str">
            <v/>
          </cell>
        </row>
        <row r="30">
          <cell r="C30">
            <v>230</v>
          </cell>
          <cell r="D30" t="str">
            <v>Heunemann</v>
          </cell>
          <cell r="E30" t="str">
            <v>Bernd</v>
          </cell>
          <cell r="H30" t="str">
            <v/>
          </cell>
        </row>
        <row r="31">
          <cell r="C31">
            <v>252</v>
          </cell>
          <cell r="D31" t="str">
            <v>Lazaridis</v>
          </cell>
          <cell r="E31" t="str">
            <v>Anna</v>
          </cell>
          <cell r="H31" t="str">
            <v/>
          </cell>
        </row>
        <row r="32">
          <cell r="C32">
            <v>251</v>
          </cell>
          <cell r="D32" t="str">
            <v>Schlüpen</v>
          </cell>
          <cell r="E32" t="str">
            <v>Jasper</v>
          </cell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C43">
            <v>312</v>
          </cell>
          <cell r="D43" t="str">
            <v>Beil</v>
          </cell>
          <cell r="E43" t="str">
            <v>Luzia</v>
          </cell>
          <cell r="H43" t="str">
            <v/>
          </cell>
        </row>
        <row r="44">
          <cell r="C44">
            <v>243</v>
          </cell>
          <cell r="D44" t="str">
            <v>Probst</v>
          </cell>
          <cell r="E44" t="str">
            <v>Dominique</v>
          </cell>
          <cell r="H44" t="str">
            <v/>
          </cell>
        </row>
        <row r="45">
          <cell r="C45">
            <v>194</v>
          </cell>
          <cell r="D45" t="str">
            <v>Gharany</v>
          </cell>
          <cell r="E45" t="str">
            <v>Raphael</v>
          </cell>
          <cell r="H45" t="str">
            <v/>
          </cell>
        </row>
        <row r="46">
          <cell r="C46">
            <v>236</v>
          </cell>
          <cell r="D46" t="str">
            <v>Probst</v>
          </cell>
          <cell r="E46" t="str">
            <v>Vincent</v>
          </cell>
          <cell r="H46" t="str">
            <v/>
          </cell>
        </row>
        <row r="47">
          <cell r="C47">
            <v>244</v>
          </cell>
          <cell r="D47" t="str">
            <v>Probst</v>
          </cell>
          <cell r="E47" t="str">
            <v>Christoph</v>
          </cell>
          <cell r="H47" t="str">
            <v/>
          </cell>
        </row>
        <row r="48">
          <cell r="C48">
            <v>335</v>
          </cell>
          <cell r="D48" t="str">
            <v>Eklund</v>
          </cell>
          <cell r="E48" t="str">
            <v>Kristian</v>
          </cell>
          <cell r="H48" t="str">
            <v/>
          </cell>
        </row>
        <row r="49">
          <cell r="C49">
            <v>344</v>
          </cell>
          <cell r="D49" t="str">
            <v>Ress</v>
          </cell>
          <cell r="E49" t="str">
            <v>Matthias</v>
          </cell>
          <cell r="H49" t="str">
            <v/>
          </cell>
        </row>
        <row r="50">
          <cell r="C50">
            <v>308</v>
          </cell>
          <cell r="D50" t="str">
            <v>Wied</v>
          </cell>
          <cell r="E50" t="str">
            <v>Benjamin</v>
          </cell>
          <cell r="H50" t="str">
            <v/>
          </cell>
        </row>
        <row r="51">
          <cell r="C51">
            <v>151</v>
          </cell>
          <cell r="D51" t="str">
            <v>Wilk</v>
          </cell>
          <cell r="E51" t="str">
            <v>Stephan</v>
          </cell>
          <cell r="H51" t="str">
            <v/>
          </cell>
        </row>
        <row r="52">
          <cell r="C52">
            <v>204</v>
          </cell>
          <cell r="D52" t="str">
            <v>Zuschlag</v>
          </cell>
          <cell r="E52" t="str">
            <v>Philipp</v>
          </cell>
          <cell r="H52" t="str">
            <v/>
          </cell>
        </row>
        <row r="53">
          <cell r="C53">
            <v>207</v>
          </cell>
          <cell r="D53" t="str">
            <v>Zuschlag</v>
          </cell>
          <cell r="E53" t="str">
            <v>Simon</v>
          </cell>
          <cell r="H53" t="str">
            <v/>
          </cell>
        </row>
        <row r="54">
          <cell r="C54">
            <v>263</v>
          </cell>
          <cell r="D54" t="str">
            <v>Haller</v>
          </cell>
          <cell r="E54" t="str">
            <v>Hannes</v>
          </cell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C63">
            <v>112</v>
          </cell>
          <cell r="D63" t="str">
            <v>Birkmeyer</v>
          </cell>
          <cell r="E63" t="str">
            <v>Jens</v>
          </cell>
          <cell r="H63" t="str">
            <v/>
          </cell>
        </row>
        <row r="64">
          <cell r="C64">
            <v>100</v>
          </cell>
          <cell r="D64" t="str">
            <v>Hellwig</v>
          </cell>
          <cell r="E64" t="str">
            <v>René</v>
          </cell>
          <cell r="H64" t="str">
            <v/>
          </cell>
        </row>
        <row r="65">
          <cell r="C65">
            <v>137</v>
          </cell>
          <cell r="D65" t="str">
            <v>Lichte</v>
          </cell>
          <cell r="E65" t="str">
            <v>Silvana</v>
          </cell>
          <cell r="H65" t="str">
            <v/>
          </cell>
        </row>
        <row r="66">
          <cell r="C66">
            <v>39</v>
          </cell>
          <cell r="D66" t="str">
            <v>Maghs</v>
          </cell>
          <cell r="E66" t="str">
            <v>Sandra</v>
          </cell>
          <cell r="H66" t="str">
            <v/>
          </cell>
        </row>
        <row r="67">
          <cell r="C67">
            <v>84</v>
          </cell>
          <cell r="D67" t="str">
            <v>Piesczek</v>
          </cell>
          <cell r="E67" t="str">
            <v>Dirk</v>
          </cell>
          <cell r="H67" t="str">
            <v/>
          </cell>
        </row>
        <row r="68">
          <cell r="C68">
            <v>144</v>
          </cell>
          <cell r="D68" t="str">
            <v>Schöttler</v>
          </cell>
          <cell r="E68" t="str">
            <v>Michael</v>
          </cell>
          <cell r="H68" t="str">
            <v/>
          </cell>
        </row>
        <row r="69">
          <cell r="C69">
            <v>11</v>
          </cell>
          <cell r="D69" t="str">
            <v>Scholten</v>
          </cell>
          <cell r="E69" t="str">
            <v>Peter</v>
          </cell>
          <cell r="H69" t="str">
            <v/>
          </cell>
        </row>
        <row r="70">
          <cell r="C70">
            <v>146</v>
          </cell>
          <cell r="D70" t="str">
            <v>Wiegand</v>
          </cell>
          <cell r="E70" t="str">
            <v>Moritz</v>
          </cell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C83">
            <v>77</v>
          </cell>
          <cell r="D83" t="str">
            <v>Adams</v>
          </cell>
          <cell r="E83" t="str">
            <v>Gérard</v>
          </cell>
          <cell r="H83" t="str">
            <v/>
          </cell>
        </row>
        <row r="84">
          <cell r="C84">
            <v>64</v>
          </cell>
          <cell r="D84" t="str">
            <v>Jenal</v>
          </cell>
          <cell r="E84" t="str">
            <v>Eileen</v>
          </cell>
          <cell r="H84" t="str">
            <v/>
          </cell>
        </row>
        <row r="85">
          <cell r="C85">
            <v>61</v>
          </cell>
          <cell r="D85" t="str">
            <v>Klement</v>
          </cell>
          <cell r="E85" t="str">
            <v>Patrick</v>
          </cell>
          <cell r="H85" t="str">
            <v/>
          </cell>
        </row>
        <row r="86">
          <cell r="C86">
            <v>75</v>
          </cell>
          <cell r="D86" t="str">
            <v xml:space="preserve">Kosmala </v>
          </cell>
          <cell r="E86" t="str">
            <v>David</v>
          </cell>
          <cell r="H86" t="str">
            <v/>
          </cell>
        </row>
        <row r="87">
          <cell r="C87">
            <v>43</v>
          </cell>
          <cell r="D87" t="str">
            <v>Löh</v>
          </cell>
          <cell r="E87" t="str">
            <v>Sascha</v>
          </cell>
          <cell r="H87" t="str">
            <v/>
          </cell>
        </row>
        <row r="88">
          <cell r="C88">
            <v>44</v>
          </cell>
          <cell r="D88" t="str">
            <v>Löh</v>
          </cell>
          <cell r="E88" t="str">
            <v>Tanja</v>
          </cell>
          <cell r="H88" t="str">
            <v/>
          </cell>
        </row>
        <row r="89">
          <cell r="C89">
            <v>68</v>
          </cell>
          <cell r="D89" t="str">
            <v>Nava</v>
          </cell>
          <cell r="E89" t="str">
            <v>Thierry</v>
          </cell>
          <cell r="H89" t="str">
            <v/>
          </cell>
        </row>
        <row r="90">
          <cell r="C90">
            <v>78</v>
          </cell>
          <cell r="D90" t="str">
            <v>Pillot</v>
          </cell>
          <cell r="E90" t="str">
            <v>Laurent</v>
          </cell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C103">
            <v>89</v>
          </cell>
          <cell r="D103" t="str">
            <v>Bär</v>
          </cell>
          <cell r="E103" t="str">
            <v>Norbert</v>
          </cell>
          <cell r="H103" t="str">
            <v/>
          </cell>
        </row>
        <row r="104">
          <cell r="C104">
            <v>135</v>
          </cell>
          <cell r="D104" t="str">
            <v>Bomsdorf</v>
          </cell>
          <cell r="E104" t="str">
            <v>Marcel</v>
          </cell>
          <cell r="H104" t="str">
            <v/>
          </cell>
        </row>
        <row r="105">
          <cell r="C105">
            <v>136</v>
          </cell>
          <cell r="D105" t="str">
            <v>Elitog</v>
          </cell>
          <cell r="E105" t="str">
            <v>Loic</v>
          </cell>
          <cell r="H105" t="str">
            <v/>
          </cell>
        </row>
        <row r="106">
          <cell r="C106">
            <v>146</v>
          </cell>
          <cell r="D106" t="str">
            <v>Hauck</v>
          </cell>
          <cell r="E106" t="str">
            <v>David</v>
          </cell>
          <cell r="H106" t="str">
            <v/>
          </cell>
        </row>
        <row r="107">
          <cell r="C107">
            <v>138</v>
          </cell>
          <cell r="D107" t="str">
            <v>Sieling</v>
          </cell>
          <cell r="E107" t="str">
            <v>Natascha</v>
          </cell>
          <cell r="H107" t="str">
            <v/>
          </cell>
        </row>
        <row r="108">
          <cell r="C108">
            <v>102</v>
          </cell>
          <cell r="D108" t="str">
            <v>Singer</v>
          </cell>
          <cell r="E108" t="str">
            <v>Konstantin</v>
          </cell>
          <cell r="H108" t="str">
            <v/>
          </cell>
        </row>
        <row r="109">
          <cell r="C109">
            <v>119</v>
          </cell>
          <cell r="D109" t="str">
            <v>Bär</v>
          </cell>
          <cell r="E109" t="str">
            <v>Ellen</v>
          </cell>
          <cell r="H109" t="str">
            <v/>
          </cell>
        </row>
        <row r="110">
          <cell r="C110">
            <v>150</v>
          </cell>
          <cell r="D110" t="str">
            <v>Maecker</v>
          </cell>
          <cell r="E110" t="str">
            <v>Lois</v>
          </cell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C123">
            <v>68</v>
          </cell>
          <cell r="D123" t="str">
            <v>Ballmann</v>
          </cell>
          <cell r="E123" t="str">
            <v>Micha</v>
          </cell>
          <cell r="H123" t="str">
            <v/>
          </cell>
        </row>
        <row r="124">
          <cell r="C124">
            <v>61</v>
          </cell>
          <cell r="D124" t="str">
            <v>Glaser</v>
          </cell>
          <cell r="E124" t="str">
            <v>Carsta</v>
          </cell>
          <cell r="H124" t="str">
            <v/>
          </cell>
        </row>
        <row r="125">
          <cell r="C125">
            <v>53</v>
          </cell>
          <cell r="D125" t="str">
            <v>Klemmann</v>
          </cell>
          <cell r="E125" t="str">
            <v>Steffen</v>
          </cell>
          <cell r="H125" t="str">
            <v/>
          </cell>
        </row>
        <row r="126">
          <cell r="C126">
            <v>78</v>
          </cell>
          <cell r="D126" t="str">
            <v>Geib</v>
          </cell>
          <cell r="E126" t="str">
            <v>Marco</v>
          </cell>
          <cell r="H126" t="str">
            <v/>
          </cell>
        </row>
        <row r="127">
          <cell r="C127">
            <v>76</v>
          </cell>
          <cell r="D127" t="str">
            <v>Müller</v>
          </cell>
          <cell r="E127" t="str">
            <v>Pascal</v>
          </cell>
          <cell r="H127" t="str">
            <v/>
          </cell>
        </row>
        <row r="128">
          <cell r="C128">
            <v>65</v>
          </cell>
          <cell r="D128" t="str">
            <v>Lehmann</v>
          </cell>
          <cell r="E128" t="str">
            <v>Banjamin</v>
          </cell>
          <cell r="H128" t="str">
            <v/>
          </cell>
        </row>
        <row r="129">
          <cell r="C129">
            <v>23</v>
          </cell>
          <cell r="D129" t="str">
            <v>Schlichter</v>
          </cell>
          <cell r="E129" t="str">
            <v>Joachim</v>
          </cell>
          <cell r="H129" t="str">
            <v/>
          </cell>
        </row>
        <row r="130">
          <cell r="C130">
            <v>67</v>
          </cell>
          <cell r="D130" t="str">
            <v>Thies</v>
          </cell>
          <cell r="E130" t="str">
            <v>Stefan</v>
          </cell>
          <cell r="H130" t="str">
            <v/>
          </cell>
        </row>
        <row r="131">
          <cell r="C131">
            <v>49</v>
          </cell>
          <cell r="D131" t="str">
            <v>Fox</v>
          </cell>
          <cell r="E131" t="str">
            <v>Robert</v>
          </cell>
          <cell r="H131" t="str">
            <v/>
          </cell>
        </row>
        <row r="132">
          <cell r="C132">
            <v>72</v>
          </cell>
          <cell r="D132" t="str">
            <v>Kern</v>
          </cell>
          <cell r="E132" t="str">
            <v>Christina</v>
          </cell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C143">
            <v>95</v>
          </cell>
          <cell r="D143" t="str">
            <v>Belhaid</v>
          </cell>
          <cell r="E143" t="str">
            <v>Rachid</v>
          </cell>
          <cell r="H143" t="str">
            <v/>
          </cell>
        </row>
        <row r="144">
          <cell r="C144">
            <v>112</v>
          </cell>
          <cell r="D144" t="str">
            <v>Diot</v>
          </cell>
          <cell r="E144" t="str">
            <v>Laurent</v>
          </cell>
          <cell r="H144" t="str">
            <v/>
          </cell>
        </row>
        <row r="145">
          <cell r="C145">
            <v>70</v>
          </cell>
          <cell r="D145" t="str">
            <v>Härter</v>
          </cell>
          <cell r="E145" t="str">
            <v>Daniel</v>
          </cell>
          <cell r="H145" t="str">
            <v/>
          </cell>
        </row>
        <row r="146">
          <cell r="C146">
            <v>56</v>
          </cell>
          <cell r="D146" t="str">
            <v xml:space="preserve">Jankowski </v>
          </cell>
          <cell r="E146" t="str">
            <v>Cedric</v>
          </cell>
          <cell r="H146" t="str">
            <v/>
          </cell>
        </row>
        <row r="147">
          <cell r="C147">
            <v>46</v>
          </cell>
          <cell r="D147" t="str">
            <v xml:space="preserve">Jankowski </v>
          </cell>
          <cell r="E147" t="str">
            <v>Philippe</v>
          </cell>
          <cell r="H147" t="str">
            <v/>
          </cell>
        </row>
        <row r="148">
          <cell r="C148">
            <v>113</v>
          </cell>
          <cell r="D148" t="str">
            <v>Koch</v>
          </cell>
          <cell r="E148" t="str">
            <v>Lara</v>
          </cell>
          <cell r="H148" t="str">
            <v/>
          </cell>
        </row>
        <row r="149">
          <cell r="C149">
            <v>114</v>
          </cell>
          <cell r="D149" t="str">
            <v>Koch</v>
          </cell>
          <cell r="E149" t="str">
            <v>Sascha</v>
          </cell>
          <cell r="H149" t="str">
            <v/>
          </cell>
        </row>
        <row r="150">
          <cell r="C150">
            <v>59</v>
          </cell>
          <cell r="D150" t="str">
            <v>Royer</v>
          </cell>
          <cell r="E150" t="str">
            <v>Sabrina</v>
          </cell>
          <cell r="H150" t="str">
            <v/>
          </cell>
        </row>
        <row r="151">
          <cell r="C151">
            <v>3</v>
          </cell>
          <cell r="D151" t="str">
            <v>Testas</v>
          </cell>
          <cell r="E151" t="str">
            <v>Jean-Luc</v>
          </cell>
          <cell r="H151" t="str">
            <v/>
          </cell>
        </row>
        <row r="152">
          <cell r="C152">
            <v>102</v>
          </cell>
          <cell r="D152" t="str">
            <v>Testas</v>
          </cell>
          <cell r="E152" t="str">
            <v>Luciano</v>
          </cell>
          <cell r="H152" t="str">
            <v/>
          </cell>
        </row>
        <row r="153">
          <cell r="C153">
            <v>115</v>
          </cell>
          <cell r="D153" t="str">
            <v xml:space="preserve">Stöckbauer </v>
          </cell>
          <cell r="E153" t="str">
            <v>Patricia</v>
          </cell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C163">
            <v>312</v>
          </cell>
          <cell r="D163" t="str">
            <v>Schüler</v>
          </cell>
          <cell r="E163" t="str">
            <v>Jennifer</v>
          </cell>
          <cell r="H163" t="str">
            <v/>
          </cell>
        </row>
        <row r="164">
          <cell r="C164">
            <v>328</v>
          </cell>
          <cell r="D164" t="str">
            <v>Seehausen</v>
          </cell>
          <cell r="E164" t="str">
            <v>Petra</v>
          </cell>
          <cell r="H164" t="str">
            <v/>
          </cell>
        </row>
        <row r="165">
          <cell r="C165">
            <v>324</v>
          </cell>
          <cell r="D165" t="str">
            <v>Künnecke</v>
          </cell>
          <cell r="E165" t="str">
            <v>Mathias</v>
          </cell>
          <cell r="H165" t="str">
            <v/>
          </cell>
        </row>
        <row r="166">
          <cell r="C166">
            <v>210</v>
          </cell>
          <cell r="D166" t="str">
            <v>Streise</v>
          </cell>
          <cell r="E166" t="str">
            <v>Hermann</v>
          </cell>
          <cell r="H166" t="str">
            <v/>
          </cell>
        </row>
        <row r="167">
          <cell r="C167">
            <v>239</v>
          </cell>
          <cell r="D167" t="str">
            <v>Streise</v>
          </cell>
          <cell r="E167" t="str">
            <v>Alexander</v>
          </cell>
          <cell r="H167" t="str">
            <v/>
          </cell>
        </row>
        <row r="168">
          <cell r="C168">
            <v>320</v>
          </cell>
          <cell r="D168" t="str">
            <v>Bouwers</v>
          </cell>
          <cell r="E168" t="str">
            <v>Mark</v>
          </cell>
          <cell r="H168" t="str">
            <v/>
          </cell>
        </row>
        <row r="169">
          <cell r="C169">
            <v>286</v>
          </cell>
          <cell r="D169" t="str">
            <v>Groote</v>
          </cell>
          <cell r="E169" t="str">
            <v>Eric</v>
          </cell>
          <cell r="H169" t="str">
            <v/>
          </cell>
        </row>
        <row r="170">
          <cell r="C170">
            <v>274</v>
          </cell>
          <cell r="D170" t="str">
            <v>Günther</v>
          </cell>
          <cell r="E170" t="str">
            <v>Frank</v>
          </cell>
          <cell r="H170" t="str">
            <v/>
          </cell>
        </row>
        <row r="171">
          <cell r="C171">
            <v>228</v>
          </cell>
          <cell r="D171" t="str">
            <v>Berisha</v>
          </cell>
          <cell r="E171" t="str">
            <v>Shemsedin</v>
          </cell>
          <cell r="H171" t="str">
            <v/>
          </cell>
        </row>
        <row r="172">
          <cell r="C172">
            <v>260</v>
          </cell>
          <cell r="D172" t="str">
            <v>Absalon</v>
          </cell>
          <cell r="E172" t="str">
            <v>Bruno</v>
          </cell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C183">
            <v>138</v>
          </cell>
          <cell r="D183" t="str">
            <v>Berger</v>
          </cell>
          <cell r="E183" t="str">
            <v>Malte</v>
          </cell>
          <cell r="H183" t="str">
            <v/>
          </cell>
        </row>
        <row r="184">
          <cell r="C184">
            <v>257</v>
          </cell>
          <cell r="D184" t="str">
            <v>Bohnhoff</v>
          </cell>
          <cell r="E184" t="str">
            <v>Anna-Maria</v>
          </cell>
          <cell r="H184" t="str">
            <v/>
          </cell>
        </row>
        <row r="185">
          <cell r="C185">
            <v>235</v>
          </cell>
          <cell r="D185" t="str">
            <v>Bouchendouka</v>
          </cell>
          <cell r="E185" t="str">
            <v>Rachid</v>
          </cell>
          <cell r="H185" t="str">
            <v/>
          </cell>
        </row>
        <row r="186">
          <cell r="C186">
            <v>210</v>
          </cell>
          <cell r="D186" t="str">
            <v>Bourouba</v>
          </cell>
          <cell r="E186" t="str">
            <v>Kamel</v>
          </cell>
          <cell r="H186" t="str">
            <v/>
          </cell>
        </row>
        <row r="187">
          <cell r="C187">
            <v>304</v>
          </cell>
          <cell r="D187" t="str">
            <v>Eckl</v>
          </cell>
          <cell r="E187" t="str">
            <v>Ewelin</v>
          </cell>
          <cell r="H187" t="str">
            <v/>
          </cell>
        </row>
        <row r="188">
          <cell r="C188">
            <v>341</v>
          </cell>
          <cell r="D188" t="str">
            <v>Faci</v>
          </cell>
          <cell r="E188" t="str">
            <v>Toufik</v>
          </cell>
          <cell r="H188" t="str">
            <v/>
          </cell>
        </row>
        <row r="189">
          <cell r="C189">
            <v>103</v>
          </cell>
          <cell r="D189" t="str">
            <v>Niermann</v>
          </cell>
          <cell r="E189" t="str">
            <v>Philipp</v>
          </cell>
          <cell r="H189" t="str">
            <v/>
          </cell>
        </row>
        <row r="190">
          <cell r="C190">
            <v>340</v>
          </cell>
          <cell r="D190" t="str">
            <v>Lonken</v>
          </cell>
          <cell r="E190" t="str">
            <v>Marco</v>
          </cell>
          <cell r="H190" t="str">
            <v/>
          </cell>
        </row>
        <row r="191">
          <cell r="C191">
            <v>322</v>
          </cell>
          <cell r="D191" t="str">
            <v>Rosik</v>
          </cell>
          <cell r="E191" t="str">
            <v>Moritz</v>
          </cell>
          <cell r="H191" t="str">
            <v/>
          </cell>
        </row>
        <row r="192">
          <cell r="C192">
            <v>349</v>
          </cell>
          <cell r="D192" t="str">
            <v>Schumacher</v>
          </cell>
          <cell r="E192" t="str">
            <v>Marco</v>
          </cell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C203">
            <v>53</v>
          </cell>
          <cell r="D203" t="str">
            <v>Maurer</v>
          </cell>
          <cell r="E203" t="str">
            <v>Frank</v>
          </cell>
          <cell r="H203" t="str">
            <v/>
          </cell>
        </row>
        <row r="204">
          <cell r="C204">
            <v>89</v>
          </cell>
          <cell r="D204" t="str">
            <v>Müller</v>
          </cell>
          <cell r="E204" t="str">
            <v>Tobias</v>
          </cell>
          <cell r="H204" t="str">
            <v/>
          </cell>
        </row>
        <row r="205">
          <cell r="C205">
            <v>88</v>
          </cell>
          <cell r="D205" t="str">
            <v>Reichert</v>
          </cell>
          <cell r="E205" t="str">
            <v>Jenny</v>
          </cell>
          <cell r="H205" t="str">
            <v/>
          </cell>
        </row>
        <row r="206">
          <cell r="C206">
            <v>21</v>
          </cell>
          <cell r="D206" t="str">
            <v>Reichert</v>
          </cell>
          <cell r="E206" t="str">
            <v>Daniel</v>
          </cell>
          <cell r="H206" t="str">
            <v/>
          </cell>
        </row>
        <row r="207">
          <cell r="C207">
            <v>87</v>
          </cell>
          <cell r="D207" t="str">
            <v>Rosentritt</v>
          </cell>
          <cell r="E207" t="str">
            <v>Sascha</v>
          </cell>
          <cell r="H207" t="str">
            <v/>
          </cell>
        </row>
        <row r="208">
          <cell r="C208">
            <v>5</v>
          </cell>
          <cell r="D208" t="str">
            <v>Diol</v>
          </cell>
          <cell r="E208" t="str">
            <v>Abdoulaye</v>
          </cell>
          <cell r="H208" t="str">
            <v/>
          </cell>
        </row>
        <row r="209">
          <cell r="C209">
            <v>93</v>
          </cell>
          <cell r="D209" t="str">
            <v>Abraham</v>
          </cell>
          <cell r="E209" t="str">
            <v>Paul</v>
          </cell>
          <cell r="H209" t="str">
            <v/>
          </cell>
        </row>
        <row r="210">
          <cell r="C210">
            <v>94</v>
          </cell>
          <cell r="D210" t="str">
            <v>Annel</v>
          </cell>
          <cell r="E210" t="str">
            <v>Uwe</v>
          </cell>
          <cell r="H210" t="str">
            <v/>
          </cell>
        </row>
        <row r="211">
          <cell r="C211">
            <v>91</v>
          </cell>
          <cell r="D211" t="str">
            <v>Grassi</v>
          </cell>
          <cell r="E211" t="str">
            <v>Yoann</v>
          </cell>
          <cell r="H211" t="str">
            <v/>
          </cell>
        </row>
        <row r="212">
          <cell r="C212">
            <v>41</v>
          </cell>
          <cell r="D212" t="str">
            <v>Hess</v>
          </cell>
          <cell r="E212" t="str">
            <v>Muriel</v>
          </cell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C223">
            <v>1</v>
          </cell>
          <cell r="D223" t="str">
            <v>Kuball</v>
          </cell>
          <cell r="E223" t="str">
            <v>Martin</v>
          </cell>
          <cell r="H223" t="str">
            <v/>
          </cell>
        </row>
        <row r="224">
          <cell r="C224">
            <v>2</v>
          </cell>
          <cell r="D224" t="str">
            <v>Garner</v>
          </cell>
          <cell r="E224" t="str">
            <v>Jan</v>
          </cell>
          <cell r="H224" t="str">
            <v/>
          </cell>
        </row>
        <row r="225">
          <cell r="C225">
            <v>20</v>
          </cell>
          <cell r="D225" t="str">
            <v>Goetzke</v>
          </cell>
          <cell r="E225" t="str">
            <v>Till</v>
          </cell>
          <cell r="H225" t="str">
            <v/>
          </cell>
        </row>
        <row r="226">
          <cell r="C226">
            <v>11</v>
          </cell>
          <cell r="D226" t="str">
            <v>Everding</v>
          </cell>
          <cell r="E226" t="str">
            <v>Mika</v>
          </cell>
          <cell r="H226" t="str">
            <v/>
          </cell>
        </row>
        <row r="227">
          <cell r="C227">
            <v>23</v>
          </cell>
          <cell r="D227" t="str">
            <v>Ramon</v>
          </cell>
          <cell r="E227" t="str">
            <v>Sylvain</v>
          </cell>
          <cell r="H227" t="str">
            <v/>
          </cell>
        </row>
        <row r="228">
          <cell r="C228">
            <v>4</v>
          </cell>
          <cell r="D228" t="str">
            <v>Hoffmann</v>
          </cell>
          <cell r="E228" t="str">
            <v>Bernd</v>
          </cell>
          <cell r="H228" t="str">
            <v/>
          </cell>
        </row>
        <row r="229">
          <cell r="C229">
            <v>19</v>
          </cell>
          <cell r="D229" t="str">
            <v>Mitschker</v>
          </cell>
          <cell r="E229" t="str">
            <v>Lea</v>
          </cell>
          <cell r="H229" t="str">
            <v/>
          </cell>
        </row>
        <row r="230">
          <cell r="C230">
            <v>9</v>
          </cell>
          <cell r="D230" t="str">
            <v>Kleinspehn</v>
          </cell>
          <cell r="E230" t="str">
            <v>Lea</v>
          </cell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</sheetData>
      <sheetData sheetId="4">
        <row r="16">
          <cell r="B16" t="str">
            <v>1. BCP Bad Godesberg</v>
          </cell>
        </row>
        <row r="17">
          <cell r="B17" t="str">
            <v>SV Siemens Mülheim</v>
          </cell>
        </row>
        <row r="18">
          <cell r="B18" t="str">
            <v>BC Niedersalbach</v>
          </cell>
          <cell r="O18">
            <v>3</v>
          </cell>
        </row>
        <row r="19">
          <cell r="B19" t="str">
            <v>BV Ibbenbüren</v>
          </cell>
        </row>
        <row r="20">
          <cell r="B20" t="str">
            <v>Düsseldorf sur place</v>
          </cell>
        </row>
        <row r="21">
          <cell r="B21" t="str">
            <v>VFPS Osterholz-Scharmbeck</v>
          </cell>
        </row>
        <row r="22">
          <cell r="B22" t="str">
            <v/>
          </cell>
        </row>
        <row r="23">
          <cell r="B23" t="str">
            <v/>
          </cell>
        </row>
        <row r="27">
          <cell r="B27" t="str">
            <v>PF Saarbrücken e.V.</v>
          </cell>
          <cell r="AL27" t="str">
            <v/>
          </cell>
          <cell r="AM27" t="str">
            <v/>
          </cell>
          <cell r="AP27" t="str">
            <v>GODMÜL</v>
          </cell>
        </row>
        <row r="28">
          <cell r="B28" t="str">
            <v>1. MKWU München</v>
          </cell>
          <cell r="AL28" t="str">
            <v/>
          </cell>
          <cell r="AM28" t="str">
            <v/>
          </cell>
          <cell r="AP28" t="str">
            <v>NIEDÜS</v>
          </cell>
        </row>
        <row r="29">
          <cell r="B29" t="str">
            <v>BC Tromm 1997 e.V.</v>
          </cell>
          <cell r="AL29" t="str">
            <v>MÜLSAB</v>
          </cell>
          <cell r="AM29" t="str">
            <v>SABMÜL</v>
          </cell>
          <cell r="AP29" t="str">
            <v>IBBOHZ</v>
          </cell>
        </row>
        <row r="30">
          <cell r="B30" t="str">
            <v>BC Herxheim</v>
          </cell>
          <cell r="AL30" t="str">
            <v/>
          </cell>
          <cell r="AM30" t="str">
            <v/>
          </cell>
          <cell r="AP30" t="str">
            <v>SABTRO</v>
          </cell>
        </row>
        <row r="31">
          <cell r="B31" t="str">
            <v>BF Malsch</v>
          </cell>
          <cell r="AL31" t="str">
            <v>TROSAB</v>
          </cell>
          <cell r="AM31" t="str">
            <v>SABTRO</v>
          </cell>
          <cell r="AP31" t="str">
            <v>MÜNHOR</v>
          </cell>
        </row>
        <row r="32">
          <cell r="B32" t="str">
            <v>PC Burggarten Horb</v>
          </cell>
          <cell r="AL32" t="str">
            <v>HEXSAB</v>
          </cell>
          <cell r="AM32" t="str">
            <v>SABHEX</v>
          </cell>
          <cell r="AP32" t="str">
            <v>HEXMAL</v>
          </cell>
        </row>
        <row r="33">
          <cell r="B33" t="str">
            <v/>
          </cell>
          <cell r="AL33" t="str">
            <v/>
          </cell>
          <cell r="AM33" t="str">
            <v/>
          </cell>
          <cell r="AP33" t="str">
            <v>GODNIE</v>
          </cell>
        </row>
        <row r="34">
          <cell r="B34" t="str">
            <v/>
          </cell>
          <cell r="AL34" t="str">
            <v>IBBSAB</v>
          </cell>
          <cell r="AM34" t="str">
            <v>SABIBB</v>
          </cell>
          <cell r="AP34" t="str">
            <v>MÜLOHZ</v>
          </cell>
        </row>
        <row r="35">
          <cell r="AL35" t="str">
            <v/>
          </cell>
          <cell r="AM35" t="str">
            <v/>
          </cell>
          <cell r="AP35" t="str">
            <v>IBBDÜS</v>
          </cell>
        </row>
        <row r="36">
          <cell r="AL36" t="str">
            <v>HORSAB</v>
          </cell>
          <cell r="AM36" t="str">
            <v>SABHOR</v>
          </cell>
          <cell r="AP36" t="str">
            <v>SABHOR</v>
          </cell>
        </row>
        <row r="37">
          <cell r="AL37" t="str">
            <v>OHZSAB</v>
          </cell>
          <cell r="AM37" t="str">
            <v>SABOHZ</v>
          </cell>
          <cell r="AP37" t="str">
            <v>MÜNHEX</v>
          </cell>
        </row>
        <row r="38">
          <cell r="B38" t="str">
            <v>PF Saarbrücken e.V.</v>
          </cell>
          <cell r="AL38" t="str">
            <v>MÜNGOD</v>
          </cell>
          <cell r="AM38" t="str">
            <v>GODMÜN</v>
          </cell>
          <cell r="AP38" t="str">
            <v>TROMAL</v>
          </cell>
        </row>
        <row r="39">
          <cell r="B39" t="str">
            <v>SV Siemens Mülheim</v>
          </cell>
          <cell r="AL39" t="str">
            <v>MÜLGOD</v>
          </cell>
          <cell r="AM39" t="str">
            <v>GODMÜL</v>
          </cell>
          <cell r="AP39" t="str">
            <v>GODIBB</v>
          </cell>
        </row>
        <row r="40">
          <cell r="B40" t="str">
            <v>BC Tromm 1997 e.V.</v>
          </cell>
          <cell r="O40">
            <v>3</v>
          </cell>
          <cell r="AL40" t="str">
            <v>NIEGOD</v>
          </cell>
          <cell r="AM40" t="str">
            <v>GODNIE</v>
          </cell>
          <cell r="AP40" t="str">
            <v>MÜLDÜS</v>
          </cell>
        </row>
        <row r="41">
          <cell r="B41" t="str">
            <v>BC Herxheim</v>
          </cell>
          <cell r="AL41" t="str">
            <v/>
          </cell>
          <cell r="AM41" t="str">
            <v/>
          </cell>
          <cell r="AP41" t="str">
            <v>NIEOHZ</v>
          </cell>
        </row>
        <row r="42">
          <cell r="B42" t="str">
            <v>BV Ibbenbüren</v>
          </cell>
          <cell r="AL42" t="str">
            <v/>
          </cell>
          <cell r="AM42" t="str">
            <v/>
          </cell>
          <cell r="AP42" t="str">
            <v>SABHEX</v>
          </cell>
        </row>
        <row r="43">
          <cell r="B43" t="str">
            <v>VFPS Osterholz-Scharmbeck</v>
          </cell>
          <cell r="AL43" t="str">
            <v>MALGOD</v>
          </cell>
          <cell r="AM43" t="str">
            <v>GODMAL</v>
          </cell>
          <cell r="AP43" t="str">
            <v>MÜNMAL</v>
          </cell>
        </row>
        <row r="44">
          <cell r="B44" t="str">
            <v/>
          </cell>
          <cell r="AL44" t="str">
            <v>IBBGOD</v>
          </cell>
          <cell r="AM44" t="str">
            <v>GODIBB</v>
          </cell>
          <cell r="AP44" t="str">
            <v>TROHOR</v>
          </cell>
        </row>
        <row r="45">
          <cell r="B45" t="str">
            <v/>
          </cell>
          <cell r="AL45" t="str">
            <v/>
          </cell>
          <cell r="AM45" t="str">
            <v/>
          </cell>
          <cell r="AP45" t="str">
            <v>SABOHZ</v>
          </cell>
        </row>
        <row r="46">
          <cell r="AL46" t="str">
            <v>HORGOD</v>
          </cell>
          <cell r="AM46" t="str">
            <v>GODHOR</v>
          </cell>
          <cell r="AP46" t="str">
            <v>MÜLHEX</v>
          </cell>
        </row>
        <row r="47">
          <cell r="AL47" t="str">
            <v/>
          </cell>
          <cell r="AM47" t="str">
            <v/>
          </cell>
          <cell r="AP47" t="str">
            <v>TROIBB</v>
          </cell>
        </row>
        <row r="48">
          <cell r="AL48" t="str">
            <v/>
          </cell>
          <cell r="AM48" t="str">
            <v/>
          </cell>
          <cell r="AP48" t="str">
            <v>GODHOR</v>
          </cell>
        </row>
        <row r="49">
          <cell r="B49" t="str">
            <v>1. BCP Bad Godesberg</v>
          </cell>
          <cell r="AL49" t="str">
            <v>NIEMÜN</v>
          </cell>
          <cell r="AM49" t="str">
            <v>MÜNNIE</v>
          </cell>
          <cell r="AP49" t="str">
            <v>MÜNNIE</v>
          </cell>
        </row>
        <row r="50">
          <cell r="B50" t="str">
            <v>1. MKWU München</v>
          </cell>
          <cell r="AL50" t="str">
            <v/>
          </cell>
          <cell r="AM50" t="str">
            <v/>
          </cell>
          <cell r="AP50" t="str">
            <v>MALDÜS</v>
          </cell>
        </row>
        <row r="51">
          <cell r="B51" t="str">
            <v>BC Niedersalbach</v>
          </cell>
          <cell r="AL51" t="str">
            <v>HEXMÜN</v>
          </cell>
          <cell r="AM51" t="str">
            <v>MÜNHEX</v>
          </cell>
          <cell r="AP51" t="str">
            <v>SABMÜL</v>
          </cell>
        </row>
        <row r="52">
          <cell r="B52" t="str">
            <v>BF Malsch</v>
          </cell>
          <cell r="AL52" t="str">
            <v>MALMÜN</v>
          </cell>
          <cell r="AM52" t="str">
            <v>MÜNMAL</v>
          </cell>
          <cell r="AP52" t="str">
            <v>TROOHZ</v>
          </cell>
        </row>
        <row r="53">
          <cell r="B53" t="str">
            <v>Düsseldorf sur place</v>
          </cell>
          <cell r="AL53" t="str">
            <v/>
          </cell>
          <cell r="AM53" t="str">
            <v/>
          </cell>
          <cell r="AP53" t="str">
            <v>HEXIBB</v>
          </cell>
        </row>
        <row r="54">
          <cell r="B54" t="str">
            <v>PC Burggarten Horb</v>
          </cell>
          <cell r="AL54" t="str">
            <v>DÜSMÜN</v>
          </cell>
          <cell r="AM54" t="str">
            <v>MÜNDÜS</v>
          </cell>
          <cell r="AP54" t="str">
            <v>GODMÜN</v>
          </cell>
        </row>
        <row r="55">
          <cell r="B55" t="str">
            <v/>
          </cell>
          <cell r="AL55" t="str">
            <v>HORMÜN</v>
          </cell>
          <cell r="AM55" t="str">
            <v>MÜNHOR</v>
          </cell>
          <cell r="AP55" t="str">
            <v>NIEMAL</v>
          </cell>
        </row>
        <row r="56">
          <cell r="B56" t="str">
            <v/>
          </cell>
          <cell r="AL56" t="str">
            <v/>
          </cell>
          <cell r="AM56" t="str">
            <v/>
          </cell>
          <cell r="AP56" t="str">
            <v>DÜSHOR</v>
          </cell>
        </row>
        <row r="57">
          <cell r="AL57" t="str">
            <v/>
          </cell>
          <cell r="AM57" t="str">
            <v/>
          </cell>
          <cell r="AP57" t="str">
            <v>SABIBB</v>
          </cell>
        </row>
        <row r="58">
          <cell r="AL58" t="str">
            <v>TROMÜL</v>
          </cell>
          <cell r="AM58" t="str">
            <v>MÜLTRO</v>
          </cell>
          <cell r="AP58" t="str">
            <v>MÜLTRO</v>
          </cell>
        </row>
        <row r="59">
          <cell r="AL59" t="str">
            <v>HEXMÜL</v>
          </cell>
          <cell r="AM59" t="str">
            <v>MÜLHEX</v>
          </cell>
          <cell r="AP59" t="str">
            <v>HEXOHZ</v>
          </cell>
        </row>
        <row r="60">
          <cell r="B60" t="str">
            <v>PF Saarbrücken e.V.</v>
          </cell>
          <cell r="AL60" t="str">
            <v/>
          </cell>
          <cell r="AM60" t="str">
            <v/>
          </cell>
          <cell r="AP60" t="str">
            <v>GODMAL</v>
          </cell>
        </row>
        <row r="61">
          <cell r="B61" t="str">
            <v>1. BCP Bad Godesberg</v>
          </cell>
          <cell r="AL61" t="str">
            <v/>
          </cell>
          <cell r="AM61" t="str">
            <v/>
          </cell>
          <cell r="AP61" t="str">
            <v>MÜNDÜS</v>
          </cell>
        </row>
        <row r="62">
          <cell r="B62" t="str">
            <v>1. MKWU München</v>
          </cell>
          <cell r="AL62" t="str">
            <v>DÜSMÜL</v>
          </cell>
          <cell r="AM62" t="str">
            <v>MÜLDÜS</v>
          </cell>
          <cell r="AP62" t="str">
            <v>NIEHOR</v>
          </cell>
        </row>
        <row r="63">
          <cell r="B63" t="str">
            <v>SV Siemens Mülheim</v>
          </cell>
          <cell r="AL63" t="str">
            <v/>
          </cell>
          <cell r="AM63" t="str">
            <v/>
          </cell>
          <cell r="AP63" t="str">
            <v>SABMÜN</v>
          </cell>
        </row>
        <row r="64">
          <cell r="B64" t="str">
            <v>BC Niedersalbach</v>
          </cell>
          <cell r="AL64" t="str">
            <v>OHZMÜL</v>
          </cell>
          <cell r="AM64" t="str">
            <v>MÜLOHZ</v>
          </cell>
          <cell r="AP64" t="str">
            <v>GODHEX</v>
          </cell>
        </row>
        <row r="65">
          <cell r="B65" t="str">
            <v>BC Tromm 1997 e.V.</v>
          </cell>
          <cell r="AL65" t="str">
            <v/>
          </cell>
          <cell r="AM65" t="str">
            <v/>
          </cell>
          <cell r="AP65" t="str">
            <v>MÜLIBB</v>
          </cell>
        </row>
        <row r="66">
          <cell r="B66" t="str">
            <v>BC Herxheim</v>
          </cell>
          <cell r="AL66" t="str">
            <v/>
          </cell>
          <cell r="AM66" t="str">
            <v/>
          </cell>
          <cell r="AP66" t="str">
            <v>NIETRO</v>
          </cell>
        </row>
        <row r="67">
          <cell r="B67" t="str">
            <v>BF Malsch</v>
          </cell>
          <cell r="AL67" t="str">
            <v>MALNIE</v>
          </cell>
          <cell r="AM67" t="str">
            <v>NIEMAL</v>
          </cell>
          <cell r="AP67" t="str">
            <v>MALHOR</v>
          </cell>
        </row>
        <row r="68">
          <cell r="B68" t="str">
            <v>BV Ibbenbüren</v>
          </cell>
          <cell r="AL68" t="str">
            <v/>
          </cell>
          <cell r="AM68" t="str">
            <v/>
          </cell>
          <cell r="AP68" t="str">
            <v>DÜSOHZ</v>
          </cell>
        </row>
        <row r="69">
          <cell r="B69" t="str">
            <v>Düsseldorf sur place</v>
          </cell>
          <cell r="AL69" t="str">
            <v>DÜSNIE</v>
          </cell>
          <cell r="AM69" t="str">
            <v>NIEDÜS</v>
          </cell>
          <cell r="AP69" t="str">
            <v>SABMAL</v>
          </cell>
        </row>
        <row r="70">
          <cell r="B70" t="str">
            <v>PC Burggarten Horb</v>
          </cell>
          <cell r="AL70" t="str">
            <v>HORNIE</v>
          </cell>
          <cell r="AM70" t="str">
            <v>NIEHOR</v>
          </cell>
          <cell r="AP70" t="str">
            <v>GODOHZ</v>
          </cell>
        </row>
        <row r="71">
          <cell r="B71" t="str">
            <v>VFPS Osterholz-Scharmbeck</v>
          </cell>
          <cell r="AL71" t="str">
            <v>OHZNIE</v>
          </cell>
          <cell r="AM71" t="str">
            <v>NIEOHZ</v>
          </cell>
          <cell r="AP71" t="str">
            <v>MÜNTRO</v>
          </cell>
        </row>
        <row r="72">
          <cell r="AL72" t="str">
            <v/>
          </cell>
          <cell r="AM72" t="str">
            <v/>
          </cell>
          <cell r="AP72" t="str">
            <v>MÜLHOR</v>
          </cell>
        </row>
        <row r="73">
          <cell r="AL73" t="str">
            <v>MALTRO</v>
          </cell>
          <cell r="AM73" t="str">
            <v>TROMAL</v>
          </cell>
          <cell r="AP73" t="str">
            <v>NIEIBB</v>
          </cell>
        </row>
        <row r="74">
          <cell r="AL74" t="str">
            <v>IBBTRO</v>
          </cell>
          <cell r="AM74" t="str">
            <v>TROIBB</v>
          </cell>
          <cell r="AP74" t="str">
            <v>HEXDÜS</v>
          </cell>
        </row>
        <row r="75">
          <cell r="AL75" t="str">
            <v/>
          </cell>
          <cell r="AM75" t="str">
            <v/>
          </cell>
          <cell r="AP75" t="str">
            <v>SABNIE</v>
          </cell>
        </row>
        <row r="76">
          <cell r="AL76" t="str">
            <v>HORTRO</v>
          </cell>
          <cell r="AM76" t="str">
            <v>TROHOR</v>
          </cell>
          <cell r="AP76" t="str">
            <v>GODDÜS</v>
          </cell>
        </row>
        <row r="77">
          <cell r="AL77" t="str">
            <v>OHZTRO</v>
          </cell>
          <cell r="AM77" t="str">
            <v>TROOHZ</v>
          </cell>
          <cell r="AP77" t="str">
            <v>MÜNMÜL</v>
          </cell>
        </row>
        <row r="78">
          <cell r="AL78" t="str">
            <v>MALHEX</v>
          </cell>
          <cell r="AM78" t="str">
            <v>HEXMAL</v>
          </cell>
          <cell r="AP78" t="str">
            <v>TROHEX</v>
          </cell>
        </row>
        <row r="79">
          <cell r="AL79" t="str">
            <v>IBBHEX</v>
          </cell>
          <cell r="AM79" t="str">
            <v>HEXIBB</v>
          </cell>
          <cell r="AP79" t="str">
            <v>MALIBB</v>
          </cell>
        </row>
        <row r="80">
          <cell r="AL80" t="str">
            <v/>
          </cell>
          <cell r="AM80" t="str">
            <v/>
          </cell>
          <cell r="AP80" t="str">
            <v>HOROHZ</v>
          </cell>
        </row>
        <row r="81">
          <cell r="AL81" t="str">
            <v/>
          </cell>
          <cell r="AM81" t="str">
            <v/>
          </cell>
          <cell r="AP81" t="str">
            <v>SABGOD</v>
          </cell>
        </row>
        <row r="82">
          <cell r="AL82" t="str">
            <v>OHZHEX</v>
          </cell>
          <cell r="AM82" t="str">
            <v>HEXOHZ</v>
          </cell>
          <cell r="AP82" t="str">
            <v>MÜNOHZ</v>
          </cell>
        </row>
        <row r="83">
          <cell r="AL83" t="str">
            <v/>
          </cell>
          <cell r="AM83" t="str">
            <v/>
          </cell>
          <cell r="AP83" t="str">
            <v>MÜLMAL</v>
          </cell>
        </row>
        <row r="84">
          <cell r="AL84" t="str">
            <v>DÜSMAL</v>
          </cell>
          <cell r="AM84" t="str">
            <v>MALDÜS</v>
          </cell>
          <cell r="AP84" t="str">
            <v>NIEHEX</v>
          </cell>
        </row>
        <row r="85">
          <cell r="AL85" t="str">
            <v/>
          </cell>
          <cell r="AM85" t="str">
            <v/>
          </cell>
          <cell r="AP85" t="str">
            <v>TRODÜS</v>
          </cell>
        </row>
        <row r="86">
          <cell r="AL86" t="str">
            <v/>
          </cell>
          <cell r="AM86" t="str">
            <v/>
          </cell>
          <cell r="AP86" t="str">
            <v>IBBHOR</v>
          </cell>
        </row>
        <row r="87">
          <cell r="AL87" t="str">
            <v>DÜSIBB</v>
          </cell>
          <cell r="AM87" t="str">
            <v>IBBDÜS</v>
          </cell>
          <cell r="AP87" t="str">
            <v>SABDÜS</v>
          </cell>
        </row>
        <row r="88">
          <cell r="AL88" t="str">
            <v/>
          </cell>
          <cell r="AM88" t="str">
            <v/>
          </cell>
          <cell r="AP88" t="str">
            <v>GODTRO</v>
          </cell>
        </row>
        <row r="89">
          <cell r="AL89" t="str">
            <v>OHZIBB</v>
          </cell>
          <cell r="AM89" t="str">
            <v>IBBOHZ</v>
          </cell>
          <cell r="AP89" t="str">
            <v>MÜNIBB</v>
          </cell>
        </row>
        <row r="90">
          <cell r="AL90" t="str">
            <v>HORDÜS</v>
          </cell>
          <cell r="AM90" t="str">
            <v>DÜSHOR</v>
          </cell>
          <cell r="AP90" t="str">
            <v>MÜLNIE</v>
          </cell>
        </row>
        <row r="91">
          <cell r="AL91" t="str">
            <v/>
          </cell>
          <cell r="AM91" t="str">
            <v/>
          </cell>
          <cell r="AP91" t="str">
            <v>HEXHOR</v>
          </cell>
        </row>
        <row r="92">
          <cell r="AL92" t="str">
            <v/>
          </cell>
          <cell r="AM92" t="str">
            <v/>
          </cell>
          <cell r="AP92" t="str">
            <v>MALOHZ</v>
          </cell>
        </row>
      </sheetData>
      <sheetData sheetId="5"/>
      <sheetData sheetId="6"/>
      <sheetData sheetId="7"/>
      <sheetData sheetId="8">
        <row r="3"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 t="str">
            <v/>
          </cell>
          <cell r="BU3" t="str">
            <v/>
          </cell>
          <cell r="BV3" t="str">
            <v/>
          </cell>
          <cell r="BW3" t="str">
            <v/>
          </cell>
          <cell r="BX3" t="str">
            <v/>
          </cell>
          <cell r="BY3" t="str">
            <v/>
          </cell>
          <cell r="BZ3" t="str">
            <v/>
          </cell>
          <cell r="CA3" t="str">
            <v/>
          </cell>
          <cell r="CB3" t="str">
            <v/>
          </cell>
          <cell r="CC3" t="str">
            <v/>
          </cell>
          <cell r="CD3" t="str">
            <v/>
          </cell>
          <cell r="CE3" t="str">
            <v/>
          </cell>
          <cell r="CF3" t="str">
            <v/>
          </cell>
          <cell r="CG3" t="str">
            <v/>
          </cell>
          <cell r="CH3" t="str">
            <v/>
          </cell>
          <cell r="CI3" t="str">
            <v/>
          </cell>
          <cell r="CJ3" t="str">
            <v/>
          </cell>
          <cell r="CK3" t="str">
            <v/>
          </cell>
          <cell r="CL3" t="str">
            <v/>
          </cell>
          <cell r="CM3" t="str">
            <v/>
          </cell>
          <cell r="CN3" t="str">
            <v/>
          </cell>
          <cell r="CO3" t="str">
            <v/>
          </cell>
          <cell r="CP3" t="str">
            <v/>
          </cell>
          <cell r="CQ3" t="str">
            <v/>
          </cell>
          <cell r="CR3" t="str">
            <v/>
          </cell>
          <cell r="CS3" t="str">
            <v/>
          </cell>
          <cell r="CT3" t="str">
            <v/>
          </cell>
          <cell r="CU3" t="str">
            <v/>
          </cell>
          <cell r="CV3" t="str">
            <v/>
          </cell>
          <cell r="CW3" t="str">
            <v/>
          </cell>
          <cell r="CX3" t="str">
            <v/>
          </cell>
          <cell r="CY3" t="str">
            <v/>
          </cell>
          <cell r="CZ3" t="str">
            <v/>
          </cell>
          <cell r="DA3" t="str">
            <v/>
          </cell>
          <cell r="DB3" t="str">
            <v/>
          </cell>
          <cell r="DC3" t="str">
            <v/>
          </cell>
          <cell r="DD3" t="str">
            <v/>
          </cell>
          <cell r="DE3" t="str">
            <v/>
          </cell>
          <cell r="DF3" t="str">
            <v/>
          </cell>
          <cell r="DG3" t="str">
            <v/>
          </cell>
          <cell r="DH3" t="str">
            <v/>
          </cell>
          <cell r="DI3" t="str">
            <v/>
          </cell>
          <cell r="DJ3" t="str">
            <v/>
          </cell>
          <cell r="DK3" t="str">
            <v/>
          </cell>
          <cell r="DL3" t="str">
            <v/>
          </cell>
          <cell r="DM3" t="str">
            <v/>
          </cell>
          <cell r="DN3" t="str">
            <v/>
          </cell>
          <cell r="DO3" t="str">
            <v/>
          </cell>
          <cell r="DP3" t="str">
            <v/>
          </cell>
          <cell r="DQ3" t="str">
            <v/>
          </cell>
          <cell r="DR3" t="str">
            <v/>
          </cell>
          <cell r="DS3" t="str">
            <v/>
          </cell>
          <cell r="DT3" t="str">
            <v/>
          </cell>
          <cell r="DU3" t="str">
            <v/>
          </cell>
          <cell r="DV3" t="str">
            <v/>
          </cell>
        </row>
        <row r="4"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  <cell r="BZ4" t="str">
            <v/>
          </cell>
          <cell r="CA4" t="str">
            <v/>
          </cell>
          <cell r="CB4" t="str">
            <v/>
          </cell>
          <cell r="CC4" t="str">
            <v/>
          </cell>
          <cell r="CD4" t="str">
            <v/>
          </cell>
          <cell r="CE4" t="str">
            <v/>
          </cell>
          <cell r="CF4" t="str">
            <v/>
          </cell>
          <cell r="CG4" t="str">
            <v/>
          </cell>
          <cell r="CH4" t="str">
            <v/>
          </cell>
          <cell r="CI4" t="str">
            <v/>
          </cell>
          <cell r="CJ4" t="str">
            <v/>
          </cell>
          <cell r="CK4" t="str">
            <v/>
          </cell>
          <cell r="CL4" t="str">
            <v/>
          </cell>
          <cell r="CM4" t="str">
            <v/>
          </cell>
          <cell r="CN4" t="str">
            <v/>
          </cell>
          <cell r="CO4" t="str">
            <v/>
          </cell>
          <cell r="CP4" t="str">
            <v/>
          </cell>
          <cell r="CQ4" t="str">
            <v/>
          </cell>
          <cell r="CR4" t="str">
            <v/>
          </cell>
          <cell r="CS4" t="str">
            <v/>
          </cell>
          <cell r="CT4" t="str">
            <v/>
          </cell>
          <cell r="CU4" t="str">
            <v/>
          </cell>
          <cell r="CV4" t="str">
            <v/>
          </cell>
          <cell r="CW4" t="str">
            <v/>
          </cell>
          <cell r="CX4" t="str">
            <v/>
          </cell>
          <cell r="CY4" t="str">
            <v/>
          </cell>
          <cell r="CZ4" t="str">
            <v/>
          </cell>
          <cell r="DA4" t="str">
            <v/>
          </cell>
          <cell r="DB4" t="str">
            <v/>
          </cell>
          <cell r="DC4" t="str">
            <v/>
          </cell>
          <cell r="DD4" t="str">
            <v/>
          </cell>
          <cell r="DE4" t="str">
            <v/>
          </cell>
          <cell r="DF4" t="str">
            <v/>
          </cell>
          <cell r="DG4" t="str">
            <v/>
          </cell>
          <cell r="DH4" t="str">
            <v/>
          </cell>
          <cell r="DI4" t="str">
            <v/>
          </cell>
          <cell r="DJ4" t="str">
            <v/>
          </cell>
          <cell r="DK4" t="str">
            <v/>
          </cell>
          <cell r="DL4" t="str">
            <v/>
          </cell>
          <cell r="DM4" t="str">
            <v/>
          </cell>
          <cell r="DN4" t="str">
            <v/>
          </cell>
          <cell r="DO4" t="str">
            <v/>
          </cell>
          <cell r="DP4" t="str">
            <v/>
          </cell>
          <cell r="DQ4" t="str">
            <v/>
          </cell>
          <cell r="DR4" t="str">
            <v/>
          </cell>
          <cell r="DS4" t="str">
            <v/>
          </cell>
          <cell r="DT4" t="str">
            <v/>
          </cell>
          <cell r="DU4" t="str">
            <v/>
          </cell>
          <cell r="DV4" t="str">
            <v/>
          </cell>
        </row>
        <row r="5"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  <cell r="CA5" t="str">
            <v/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 t="str">
            <v/>
          </cell>
          <cell r="CI5" t="str">
            <v/>
          </cell>
          <cell r="CJ5" t="str">
            <v/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 t="str">
            <v/>
          </cell>
          <cell r="CQ5" t="str">
            <v/>
          </cell>
          <cell r="CR5" t="str">
            <v/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 t="str">
            <v/>
          </cell>
          <cell r="CY5" t="str">
            <v/>
          </cell>
          <cell r="CZ5" t="str">
            <v/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 t="str">
            <v/>
          </cell>
          <cell r="DG5" t="str">
            <v/>
          </cell>
          <cell r="DH5" t="str">
            <v/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 t="str">
            <v/>
          </cell>
          <cell r="DO5" t="str">
            <v/>
          </cell>
          <cell r="DP5" t="str">
            <v/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 t="str">
            <v/>
          </cell>
        </row>
        <row r="6"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I6" t="str">
            <v/>
          </cell>
          <cell r="CJ6" t="str">
            <v/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 t="str">
            <v/>
          </cell>
          <cell r="CQ6" t="str">
            <v/>
          </cell>
          <cell r="CR6" t="str">
            <v/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 t="str">
            <v/>
          </cell>
          <cell r="CY6" t="str">
            <v/>
          </cell>
          <cell r="CZ6" t="str">
            <v/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 t="str">
            <v/>
          </cell>
          <cell r="DG6" t="str">
            <v/>
          </cell>
          <cell r="DH6" t="str">
            <v/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 t="str">
            <v/>
          </cell>
          <cell r="DO6" t="str">
            <v/>
          </cell>
          <cell r="DP6" t="str">
            <v/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 t="str">
            <v/>
          </cell>
        </row>
        <row r="7"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A7" t="str">
            <v/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 t="str">
            <v/>
          </cell>
          <cell r="CQ7" t="str">
            <v/>
          </cell>
          <cell r="CR7" t="str">
            <v/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 t="str">
            <v/>
          </cell>
          <cell r="CY7" t="str">
            <v/>
          </cell>
          <cell r="CZ7" t="str">
            <v/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 t="str">
            <v/>
          </cell>
          <cell r="DG7" t="str">
            <v/>
          </cell>
          <cell r="DH7" t="str">
            <v/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 t="str">
            <v/>
          </cell>
          <cell r="DO7" t="str">
            <v/>
          </cell>
          <cell r="DP7" t="str">
            <v/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 t="str">
            <v/>
          </cell>
        </row>
        <row r="8"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 t="str">
            <v/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/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 t="str">
            <v/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</row>
        <row r="9"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 t="str">
            <v/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 t="str">
            <v/>
          </cell>
          <cell r="CQ9" t="str">
            <v/>
          </cell>
          <cell r="CR9" t="str">
            <v/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 t="str">
            <v/>
          </cell>
          <cell r="CY9" t="str">
            <v/>
          </cell>
          <cell r="CZ9" t="str">
            <v/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 t="str">
            <v/>
          </cell>
          <cell r="DG9" t="str">
            <v/>
          </cell>
          <cell r="DH9" t="str">
            <v/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 t="str">
            <v/>
          </cell>
        </row>
        <row r="10"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/>
          </cell>
          <cell r="CB10" t="str">
            <v/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 t="str">
            <v/>
          </cell>
          <cell r="CR10" t="str">
            <v/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 t="str">
            <v/>
          </cell>
          <cell r="CZ10" t="str">
            <v/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 t="str">
            <v/>
          </cell>
          <cell r="DH10" t="str">
            <v/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 t="str">
            <v/>
          </cell>
          <cell r="DP10" t="str">
            <v/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</row>
        <row r="11"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 t="str">
            <v/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 t="str">
            <v/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 t="str">
            <v/>
          </cell>
          <cell r="CY11" t="str">
            <v/>
          </cell>
          <cell r="CZ11" t="str">
            <v/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 t="str">
            <v/>
          </cell>
          <cell r="DG11" t="str">
            <v/>
          </cell>
          <cell r="DH11" t="str">
            <v/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 t="str">
            <v/>
          </cell>
          <cell r="DO11" t="str">
            <v/>
          </cell>
          <cell r="DP11" t="str">
            <v/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 t="str">
            <v/>
          </cell>
        </row>
        <row r="12"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 t="str">
            <v/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 t="str">
            <v/>
          </cell>
          <cell r="CQ12" t="str">
            <v/>
          </cell>
          <cell r="CR12" t="str">
            <v/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 t="str">
            <v/>
          </cell>
          <cell r="CY12" t="str">
            <v/>
          </cell>
          <cell r="CZ12" t="str">
            <v/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 t="str">
            <v/>
          </cell>
          <cell r="DG12" t="str">
            <v/>
          </cell>
          <cell r="DH12" t="str">
            <v/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 t="str">
            <v/>
          </cell>
          <cell r="DO12" t="str">
            <v/>
          </cell>
          <cell r="DP12" t="str">
            <v/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 t="str">
            <v/>
          </cell>
        </row>
        <row r="13"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 t="str">
            <v/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  <cell r="CZ13" t="str">
            <v/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 t="str">
            <v/>
          </cell>
          <cell r="DG13" t="str">
            <v/>
          </cell>
          <cell r="DH13" t="str">
            <v/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 t="str">
            <v/>
          </cell>
        </row>
        <row r="14"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/>
          </cell>
          <cell r="CB14" t="str">
            <v/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 t="str">
            <v/>
          </cell>
          <cell r="CQ14" t="str">
            <v/>
          </cell>
          <cell r="CR14" t="str">
            <v/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 t="str">
            <v/>
          </cell>
          <cell r="CY14" t="str">
            <v/>
          </cell>
          <cell r="CZ14" t="str">
            <v/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 t="str">
            <v/>
          </cell>
          <cell r="DG14" t="str">
            <v/>
          </cell>
          <cell r="DH14" t="str">
            <v/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 t="str">
            <v/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 t="str">
            <v/>
          </cell>
        </row>
        <row r="15"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 t="str">
            <v/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 t="str">
            <v/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 t="str">
            <v/>
          </cell>
          <cell r="CY15" t="str">
            <v/>
          </cell>
          <cell r="CZ15" t="str">
            <v/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 t="str">
            <v/>
          </cell>
          <cell r="DG15" t="str">
            <v/>
          </cell>
          <cell r="DH15" t="str">
            <v/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 t="str">
            <v/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 t="str">
            <v/>
          </cell>
        </row>
        <row r="16"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 t="str">
            <v/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 t="str">
            <v/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 t="str">
            <v/>
          </cell>
          <cell r="CY16" t="str">
            <v/>
          </cell>
          <cell r="CZ16" t="str">
            <v/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 t="str">
            <v/>
          </cell>
          <cell r="DG16" t="str">
            <v/>
          </cell>
          <cell r="DH16" t="str">
            <v/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 t="str">
            <v/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 t="str">
            <v/>
          </cell>
        </row>
        <row r="17"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 t="str">
            <v/>
          </cell>
          <cell r="DG17" t="str">
            <v/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 t="str">
            <v/>
          </cell>
        </row>
        <row r="18"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  <cell r="CZ18" t="str">
            <v/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 t="str">
            <v/>
          </cell>
          <cell r="DG18" t="str">
            <v/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 t="str">
            <v/>
          </cell>
        </row>
        <row r="19">
          <cell r="BG19" t="e">
            <v>#REF!</v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 t="str">
            <v/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  <cell r="CZ19" t="str">
            <v/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 t="str">
            <v/>
          </cell>
          <cell r="DG19" t="str">
            <v/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 t="str">
            <v/>
          </cell>
        </row>
        <row r="20"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  <cell r="CC20" t="str">
            <v/>
          </cell>
          <cell r="CD20" t="str">
            <v/>
          </cell>
          <cell r="CE20" t="str">
            <v/>
          </cell>
          <cell r="CF20" t="str">
            <v/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  <cell r="CZ20" t="str">
            <v/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 t="str">
            <v/>
          </cell>
          <cell r="DG20" t="str">
            <v/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 t="str">
            <v/>
          </cell>
        </row>
        <row r="21"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 t="str">
            <v/>
          </cell>
          <cell r="CY21" t="str">
            <v/>
          </cell>
          <cell r="CZ21" t="str">
            <v/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 t="str">
            <v/>
          </cell>
          <cell r="DG21" t="str">
            <v/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 t="str">
            <v/>
          </cell>
        </row>
        <row r="22"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 t="str">
            <v/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 t="str">
            <v/>
          </cell>
          <cell r="CY22" t="str">
            <v/>
          </cell>
          <cell r="CZ22" t="str">
            <v/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 t="str">
            <v/>
          </cell>
          <cell r="DG22" t="str">
            <v/>
          </cell>
          <cell r="DH22" t="str">
            <v/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 t="str">
            <v/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 t="str">
            <v/>
          </cell>
        </row>
        <row r="23"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 t="str">
            <v/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 t="str">
            <v/>
          </cell>
          <cell r="CY23" t="str">
            <v/>
          </cell>
          <cell r="CZ23" t="str">
            <v/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 t="str">
            <v/>
          </cell>
          <cell r="DG23" t="str">
            <v/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 t="str">
            <v/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 t="str">
            <v/>
          </cell>
        </row>
        <row r="24"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 t="str">
            <v/>
          </cell>
          <cell r="CQ24" t="str">
            <v/>
          </cell>
          <cell r="CR24" t="str">
            <v/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 t="str">
            <v/>
          </cell>
          <cell r="CY24" t="str">
            <v/>
          </cell>
          <cell r="CZ24" t="str">
            <v/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 t="str">
            <v/>
          </cell>
          <cell r="DG24" t="str">
            <v/>
          </cell>
          <cell r="DH24" t="str">
            <v/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 t="str">
            <v/>
          </cell>
          <cell r="DO24" t="str">
            <v/>
          </cell>
          <cell r="DP24" t="str">
            <v/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 t="str">
            <v/>
          </cell>
        </row>
        <row r="25"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 t="str">
            <v/>
          </cell>
          <cell r="CS25" t="str">
            <v/>
          </cell>
          <cell r="CT25" t="str">
            <v/>
          </cell>
          <cell r="CU25" t="str">
            <v/>
          </cell>
          <cell r="CV25" t="str">
            <v/>
          </cell>
          <cell r="CW25" t="str">
            <v/>
          </cell>
          <cell r="CX25" t="str">
            <v/>
          </cell>
          <cell r="CY25" t="str">
            <v/>
          </cell>
          <cell r="CZ25" t="str">
            <v/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E25" t="str">
            <v/>
          </cell>
          <cell r="DF25" t="str">
            <v/>
          </cell>
          <cell r="DG25" t="str">
            <v/>
          </cell>
          <cell r="DH25" t="str">
            <v/>
          </cell>
          <cell r="DI25" t="str">
            <v/>
          </cell>
          <cell r="DJ25" t="str">
            <v/>
          </cell>
          <cell r="DK25" t="str">
            <v/>
          </cell>
          <cell r="DL25" t="str">
            <v/>
          </cell>
          <cell r="DM25" t="str">
            <v/>
          </cell>
          <cell r="DN25" t="str">
            <v/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S25" t="str">
            <v/>
          </cell>
          <cell r="DT25" t="str">
            <v/>
          </cell>
          <cell r="DU25" t="str">
            <v/>
          </cell>
          <cell r="DV25" t="str">
            <v/>
          </cell>
        </row>
        <row r="26"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 t="str">
            <v/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 t="str">
            <v/>
          </cell>
          <cell r="CY26" t="str">
            <v/>
          </cell>
          <cell r="CZ26" t="str">
            <v/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 t="str">
            <v/>
          </cell>
          <cell r="DG26" t="str">
            <v/>
          </cell>
          <cell r="DH26" t="str">
            <v/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 t="str">
            <v/>
          </cell>
          <cell r="DO26" t="str">
            <v/>
          </cell>
          <cell r="DP26" t="str">
            <v/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 t="str">
            <v/>
          </cell>
        </row>
        <row r="27"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 t="str">
            <v/>
          </cell>
          <cell r="CL27" t="str">
            <v/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 t="str">
            <v/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 t="str">
            <v/>
          </cell>
          <cell r="CY27" t="str">
            <v/>
          </cell>
          <cell r="CZ27" t="str">
            <v/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 t="str">
            <v/>
          </cell>
          <cell r="DG27" t="str">
            <v/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 t="str">
            <v/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 t="str">
            <v/>
          </cell>
        </row>
        <row r="28"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 t="str">
            <v/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 t="str">
            <v/>
          </cell>
          <cell r="CY28" t="str">
            <v/>
          </cell>
          <cell r="CZ28" t="str">
            <v/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 t="str">
            <v/>
          </cell>
          <cell r="DG28" t="str">
            <v/>
          </cell>
          <cell r="DH28" t="str">
            <v/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 t="str">
            <v/>
          </cell>
          <cell r="DO28" t="str">
            <v/>
          </cell>
          <cell r="DP28" t="str">
            <v/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 t="str">
            <v/>
          </cell>
        </row>
        <row r="29"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 t="str">
            <v/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 t="str">
            <v/>
          </cell>
          <cell r="CY29" t="str">
            <v/>
          </cell>
          <cell r="CZ29" t="str">
            <v/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 t="str">
            <v/>
          </cell>
          <cell r="DG29" t="str">
            <v/>
          </cell>
          <cell r="DH29" t="str">
            <v/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 t="str">
            <v/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 t="str">
            <v/>
          </cell>
        </row>
        <row r="30"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 t="str">
            <v/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 t="str">
            <v/>
          </cell>
          <cell r="CY30" t="str">
            <v/>
          </cell>
          <cell r="CZ30" t="str">
            <v/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 t="str">
            <v/>
          </cell>
          <cell r="DG30" t="str">
            <v/>
          </cell>
          <cell r="DH30" t="str">
            <v/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 t="str">
            <v/>
          </cell>
          <cell r="DO30" t="str">
            <v/>
          </cell>
          <cell r="DP30" t="str">
            <v/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 t="str">
            <v/>
          </cell>
        </row>
        <row r="31"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 t="str">
            <v/>
          </cell>
          <cell r="CQ31" t="str">
            <v/>
          </cell>
          <cell r="CR31" t="str">
            <v/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 t="str">
            <v/>
          </cell>
          <cell r="CY31" t="str">
            <v/>
          </cell>
          <cell r="CZ31" t="str">
            <v/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 t="str">
            <v/>
          </cell>
          <cell r="DG31" t="str">
            <v/>
          </cell>
          <cell r="DH31" t="str">
            <v/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 t="str">
            <v/>
          </cell>
          <cell r="DO31" t="str">
            <v/>
          </cell>
          <cell r="DP31" t="str">
            <v/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 t="str">
            <v/>
          </cell>
        </row>
        <row r="32"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 t="str">
            <v/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 t="str">
            <v/>
          </cell>
          <cell r="CY32" t="str">
            <v/>
          </cell>
          <cell r="CZ32" t="str">
            <v/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 t="str">
            <v/>
          </cell>
          <cell r="DG32" t="str">
            <v/>
          </cell>
          <cell r="DH32" t="str">
            <v/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 t="str">
            <v/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</row>
        <row r="33"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 t="str">
            <v/>
          </cell>
          <cell r="CQ33" t="str">
            <v/>
          </cell>
          <cell r="CR33" t="str">
            <v/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 t="str">
            <v/>
          </cell>
          <cell r="CY33" t="str">
            <v/>
          </cell>
          <cell r="CZ33" t="str">
            <v/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</row>
        <row r="34"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 t="str">
            <v/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 t="str">
            <v/>
          </cell>
          <cell r="CY34" t="str">
            <v/>
          </cell>
          <cell r="CZ34" t="str">
            <v/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 t="str">
            <v/>
          </cell>
        </row>
        <row r="35"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</row>
        <row r="36"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</row>
        <row r="37"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 t="str">
            <v/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</row>
        <row r="38"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 t="str">
            <v/>
          </cell>
          <cell r="CQ38" t="str">
            <v/>
          </cell>
          <cell r="CR38" t="str">
            <v/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 t="str">
            <v/>
          </cell>
          <cell r="CY38" t="str">
            <v/>
          </cell>
          <cell r="CZ38" t="str">
            <v/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 t="str">
            <v/>
          </cell>
          <cell r="DG38" t="str">
            <v/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 t="str">
            <v/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 t="str">
            <v/>
          </cell>
        </row>
        <row r="39"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 t="str">
            <v/>
          </cell>
          <cell r="CQ39" t="str">
            <v/>
          </cell>
          <cell r="CR39" t="str">
            <v/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 t="str">
            <v/>
          </cell>
          <cell r="CY39" t="str">
            <v/>
          </cell>
          <cell r="CZ39" t="str">
            <v/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 t="str">
            <v/>
          </cell>
          <cell r="DG39" t="str">
            <v/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 t="str">
            <v/>
          </cell>
        </row>
        <row r="40"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A40" t="str">
            <v/>
          </cell>
          <cell r="CB40" t="str">
            <v/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 t="str">
            <v/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 t="str">
            <v/>
          </cell>
          <cell r="CY40" t="str">
            <v/>
          </cell>
          <cell r="CZ40" t="str">
            <v/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 t="str">
            <v/>
          </cell>
          <cell r="DG40" t="str">
            <v/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 t="str">
            <v/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 t="str">
            <v/>
          </cell>
        </row>
        <row r="41"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</row>
        <row r="42"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 t="str">
            <v/>
          </cell>
          <cell r="CQ42" t="str">
            <v/>
          </cell>
          <cell r="CR42" t="str">
            <v/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 t="str">
            <v/>
          </cell>
          <cell r="CY42" t="str">
            <v/>
          </cell>
          <cell r="CZ42" t="str">
            <v/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 t="str">
            <v/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 t="str">
            <v/>
          </cell>
        </row>
        <row r="43"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 t="str">
            <v/>
          </cell>
          <cell r="CL43" t="str">
            <v/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 t="str">
            <v/>
          </cell>
          <cell r="CS43" t="str">
            <v/>
          </cell>
          <cell r="CT43" t="str">
            <v/>
          </cell>
          <cell r="CU43" t="str">
            <v/>
          </cell>
          <cell r="CV43" t="str">
            <v/>
          </cell>
          <cell r="CW43" t="str">
            <v/>
          </cell>
          <cell r="CX43" t="str">
            <v/>
          </cell>
          <cell r="CY43" t="str">
            <v/>
          </cell>
          <cell r="CZ43" t="str">
            <v/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 t="str">
            <v/>
          </cell>
          <cell r="DN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 t="str">
            <v/>
          </cell>
          <cell r="DU43" t="str">
            <v/>
          </cell>
          <cell r="DV43" t="str">
            <v/>
          </cell>
        </row>
        <row r="44"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 t="str">
            <v/>
          </cell>
        </row>
        <row r="45"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 t="str">
            <v/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 t="str">
            <v/>
          </cell>
        </row>
        <row r="46"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 t="str">
            <v/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 t="str">
            <v/>
          </cell>
          <cell r="CY46" t="str">
            <v/>
          </cell>
          <cell r="CZ46" t="str">
            <v/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 t="str">
            <v/>
          </cell>
        </row>
        <row r="47"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/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 t="str">
            <v/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 t="str">
            <v/>
          </cell>
          <cell r="CY47" t="str">
            <v/>
          </cell>
          <cell r="CZ47" t="str">
            <v/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 t="str">
            <v/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 t="str">
            <v/>
          </cell>
        </row>
        <row r="48"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 t="str">
            <v/>
          </cell>
          <cell r="CQ48" t="str">
            <v/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 t="str">
            <v/>
          </cell>
          <cell r="CY48" t="str">
            <v/>
          </cell>
          <cell r="CZ48" t="str">
            <v/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 t="str">
            <v/>
          </cell>
        </row>
        <row r="49"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 t="str">
            <v/>
          </cell>
          <cell r="CQ49" t="str">
            <v/>
          </cell>
          <cell r="CR49" t="str">
            <v/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 t="str">
            <v/>
          </cell>
          <cell r="CY49" t="str">
            <v/>
          </cell>
          <cell r="CZ49" t="str">
            <v/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 t="str">
            <v/>
          </cell>
          <cell r="DG49" t="str">
            <v/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 t="str">
            <v/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 t="str">
            <v/>
          </cell>
        </row>
        <row r="50"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/>
          </cell>
          <cell r="CB50" t="str">
            <v/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 t="str">
            <v/>
          </cell>
          <cell r="CQ50" t="str">
            <v/>
          </cell>
          <cell r="CR50" t="str">
            <v/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 t="str">
            <v/>
          </cell>
          <cell r="CY50" t="str">
            <v/>
          </cell>
          <cell r="CZ50" t="str">
            <v/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 t="str">
            <v/>
          </cell>
          <cell r="DG50" t="str">
            <v/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 t="str">
            <v/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 t="str">
            <v/>
          </cell>
        </row>
        <row r="51"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A51" t="str">
            <v/>
          </cell>
          <cell r="CB51" t="str">
            <v/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 t="str">
            <v/>
          </cell>
          <cell r="CQ51" t="str">
            <v/>
          </cell>
          <cell r="CR51" t="str">
            <v/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 t="str">
            <v/>
          </cell>
          <cell r="CY51" t="str">
            <v/>
          </cell>
          <cell r="CZ51" t="str">
            <v/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 t="str">
            <v/>
          </cell>
          <cell r="DG51" t="str">
            <v/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 t="str">
            <v/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 t="str">
            <v/>
          </cell>
        </row>
        <row r="52"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/>
          </cell>
          <cell r="CB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 t="str">
            <v/>
          </cell>
          <cell r="CQ52" t="str">
            <v/>
          </cell>
          <cell r="CR52" t="str">
            <v/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 t="str">
            <v/>
          </cell>
          <cell r="CY52" t="str">
            <v/>
          </cell>
          <cell r="CZ52" t="str">
            <v/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 t="str">
            <v/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 t="str">
            <v/>
          </cell>
        </row>
        <row r="53"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A53" t="str">
            <v/>
          </cell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 t="str">
            <v/>
          </cell>
          <cell r="CQ53" t="str">
            <v/>
          </cell>
          <cell r="CR53" t="str">
            <v/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 t="str">
            <v/>
          </cell>
          <cell r="CY53" t="str">
            <v/>
          </cell>
          <cell r="CZ53" t="str">
            <v/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 t="str">
            <v/>
          </cell>
          <cell r="DO53" t="str">
            <v/>
          </cell>
          <cell r="DP53" t="str">
            <v/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 t="str">
            <v/>
          </cell>
        </row>
        <row r="54"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A54" t="str">
            <v/>
          </cell>
          <cell r="CB54" t="str">
            <v/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J54" t="str">
            <v/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 t="str">
            <v/>
          </cell>
          <cell r="CQ54" t="str">
            <v/>
          </cell>
          <cell r="CR54" t="str">
            <v/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 t="str">
            <v/>
          </cell>
          <cell r="CY54" t="str">
            <v/>
          </cell>
          <cell r="CZ54" t="str">
            <v/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 t="str">
            <v/>
          </cell>
          <cell r="DO54" t="str">
            <v/>
          </cell>
          <cell r="DP54" t="str">
            <v/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 t="str">
            <v/>
          </cell>
        </row>
        <row r="55"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A55" t="str">
            <v/>
          </cell>
          <cell r="CB55" t="str">
            <v/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 t="str">
            <v/>
          </cell>
          <cell r="CQ55" t="str">
            <v/>
          </cell>
          <cell r="CR55" t="str">
            <v/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 t="str">
            <v/>
          </cell>
          <cell r="CY55" t="str">
            <v/>
          </cell>
          <cell r="CZ55" t="str">
            <v/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 t="str">
            <v/>
          </cell>
          <cell r="DO55" t="str">
            <v/>
          </cell>
          <cell r="DP55" t="str">
            <v/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 t="str">
            <v/>
          </cell>
        </row>
        <row r="56"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A56" t="str">
            <v/>
          </cell>
          <cell r="CB56" t="str">
            <v/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J56" t="str">
            <v/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 t="str">
            <v/>
          </cell>
          <cell r="CQ56" t="str">
            <v/>
          </cell>
          <cell r="CR56" t="str">
            <v/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 t="str">
            <v/>
          </cell>
          <cell r="CY56" t="str">
            <v/>
          </cell>
          <cell r="CZ56" t="str">
            <v/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 t="str">
            <v/>
          </cell>
          <cell r="DO56" t="str">
            <v/>
          </cell>
          <cell r="DP56" t="str">
            <v/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 t="str">
            <v/>
          </cell>
        </row>
        <row r="57"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A57" t="str">
            <v/>
          </cell>
          <cell r="CB57" t="str">
            <v/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 t="str">
            <v/>
          </cell>
          <cell r="CQ57" t="str">
            <v/>
          </cell>
          <cell r="CR57" t="str">
            <v/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 t="str">
            <v/>
          </cell>
          <cell r="CY57" t="str">
            <v/>
          </cell>
          <cell r="CZ57" t="str">
            <v/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 t="str">
            <v/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 t="str">
            <v/>
          </cell>
        </row>
        <row r="58"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 t="str">
            <v/>
          </cell>
          <cell r="CA58" t="str">
            <v/>
          </cell>
          <cell r="CB58" t="str">
            <v/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J58" t="str">
            <v/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 t="str">
            <v/>
          </cell>
          <cell r="CQ58" t="str">
            <v/>
          </cell>
          <cell r="CR58" t="str">
            <v/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 t="str">
            <v/>
          </cell>
          <cell r="CY58" t="str">
            <v/>
          </cell>
          <cell r="CZ58" t="str">
            <v/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 t="str">
            <v/>
          </cell>
          <cell r="DO58" t="str">
            <v/>
          </cell>
          <cell r="DP58" t="str">
            <v/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 t="str">
            <v/>
          </cell>
        </row>
        <row r="59"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/>
          </cell>
          <cell r="CB59" t="str">
            <v/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J59" t="str">
            <v/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 t="str">
            <v/>
          </cell>
          <cell r="CQ59" t="str">
            <v/>
          </cell>
          <cell r="CR59" t="str">
            <v/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 t="str">
            <v/>
          </cell>
          <cell r="CY59" t="str">
            <v/>
          </cell>
          <cell r="CZ59" t="str">
            <v/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 t="str">
            <v/>
          </cell>
          <cell r="DO59" t="str">
            <v/>
          </cell>
          <cell r="DP59" t="str">
            <v/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 t="str">
            <v/>
          </cell>
        </row>
        <row r="60"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 t="str">
            <v/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J60" t="str">
            <v/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 t="str">
            <v/>
          </cell>
          <cell r="CQ60" t="str">
            <v/>
          </cell>
          <cell r="CR60" t="str">
            <v/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 t="str">
            <v/>
          </cell>
          <cell r="CY60" t="str">
            <v/>
          </cell>
          <cell r="CZ60" t="str">
            <v/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 t="str">
            <v/>
          </cell>
          <cell r="DO60" t="str">
            <v/>
          </cell>
          <cell r="DP60" t="str">
            <v/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 t="str">
            <v/>
          </cell>
        </row>
        <row r="61"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 t="str">
            <v/>
          </cell>
          <cell r="CC61" t="str">
            <v/>
          </cell>
          <cell r="CD61" t="str">
            <v/>
          </cell>
          <cell r="CE61" t="str">
            <v/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J61" t="str">
            <v/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 t="str">
            <v/>
          </cell>
          <cell r="CQ61" t="str">
            <v/>
          </cell>
          <cell r="CR61" t="str">
            <v/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 t="str">
            <v/>
          </cell>
          <cell r="CY61" t="str">
            <v/>
          </cell>
          <cell r="CZ61" t="str">
            <v/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 t="str">
            <v/>
          </cell>
          <cell r="DO61" t="str">
            <v/>
          </cell>
          <cell r="DP61" t="str">
            <v/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 t="str">
            <v/>
          </cell>
        </row>
        <row r="62"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A62" t="str">
            <v/>
          </cell>
          <cell r="CB62" t="str">
            <v/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J62" t="str">
            <v/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 t="str">
            <v/>
          </cell>
          <cell r="CQ62" t="str">
            <v/>
          </cell>
          <cell r="CR62" t="str">
            <v/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 t="str">
            <v/>
          </cell>
          <cell r="CY62" t="str">
            <v/>
          </cell>
          <cell r="CZ62" t="str">
            <v/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 t="str">
            <v/>
          </cell>
          <cell r="DG62" t="str">
            <v/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 t="str">
            <v/>
          </cell>
          <cell r="DO62" t="str">
            <v/>
          </cell>
          <cell r="DP62" t="str">
            <v/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 t="str">
            <v/>
          </cell>
        </row>
        <row r="63"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A63" t="str">
            <v/>
          </cell>
          <cell r="CB63" t="str">
            <v/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J63" t="str">
            <v/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 t="str">
            <v/>
          </cell>
          <cell r="CQ63" t="str">
            <v/>
          </cell>
          <cell r="CR63" t="str">
            <v/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 t="str">
            <v/>
          </cell>
          <cell r="CY63" t="str">
            <v/>
          </cell>
          <cell r="CZ63" t="str">
            <v/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 t="str">
            <v/>
          </cell>
          <cell r="DO63" t="str">
            <v/>
          </cell>
          <cell r="DP63" t="str">
            <v/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 t="str">
            <v/>
          </cell>
        </row>
        <row r="64"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A64" t="str">
            <v/>
          </cell>
          <cell r="CB64" t="str">
            <v/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J64" t="str">
            <v/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 t="str">
            <v/>
          </cell>
          <cell r="CQ64" t="str">
            <v/>
          </cell>
          <cell r="CR64" t="str">
            <v/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 t="str">
            <v/>
          </cell>
          <cell r="CY64" t="str">
            <v/>
          </cell>
          <cell r="CZ64" t="str">
            <v/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 t="str">
            <v/>
          </cell>
          <cell r="DO64" t="str">
            <v/>
          </cell>
          <cell r="DP64" t="str">
            <v/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 t="str">
            <v/>
          </cell>
        </row>
        <row r="65"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 t="str">
            <v/>
          </cell>
          <cell r="CA65" t="str">
            <v/>
          </cell>
          <cell r="CB65" t="str">
            <v/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J65" t="str">
            <v/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 t="str">
            <v/>
          </cell>
          <cell r="CQ65" t="str">
            <v/>
          </cell>
          <cell r="CR65" t="str">
            <v/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 t="str">
            <v/>
          </cell>
          <cell r="CY65" t="str">
            <v/>
          </cell>
          <cell r="CZ65" t="str">
            <v/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 t="str">
            <v/>
          </cell>
          <cell r="DO65" t="str">
            <v/>
          </cell>
          <cell r="DP65" t="str">
            <v/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 t="str">
            <v/>
          </cell>
        </row>
        <row r="66"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 t="str">
            <v/>
          </cell>
          <cell r="CA66" t="str">
            <v/>
          </cell>
          <cell r="CB66" t="str">
            <v/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J66" t="str">
            <v/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 t="str">
            <v/>
          </cell>
          <cell r="CQ66" t="str">
            <v/>
          </cell>
          <cell r="CR66" t="str">
            <v/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 t="str">
            <v/>
          </cell>
          <cell r="CY66" t="str">
            <v/>
          </cell>
          <cell r="CZ66" t="str">
            <v/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 t="str">
            <v/>
          </cell>
          <cell r="DO66" t="str">
            <v/>
          </cell>
          <cell r="DP66" t="str">
            <v/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 t="str">
            <v/>
          </cell>
        </row>
        <row r="67"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 t="str">
            <v/>
          </cell>
          <cell r="CA67" t="str">
            <v/>
          </cell>
          <cell r="CB67" t="str">
            <v/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J67" t="str">
            <v/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 t="str">
            <v/>
          </cell>
          <cell r="CQ67" t="str">
            <v/>
          </cell>
          <cell r="CR67" t="str">
            <v/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 t="str">
            <v/>
          </cell>
          <cell r="CY67" t="str">
            <v/>
          </cell>
          <cell r="CZ67" t="str">
            <v/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 t="str">
            <v/>
          </cell>
          <cell r="DO67" t="str">
            <v/>
          </cell>
          <cell r="DP67" t="str">
            <v/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 t="str">
            <v/>
          </cell>
        </row>
        <row r="68"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 t="str">
            <v/>
          </cell>
          <cell r="CA68" t="str">
            <v/>
          </cell>
          <cell r="CB68" t="str">
            <v/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J68" t="str">
            <v/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 t="str">
            <v/>
          </cell>
          <cell r="CQ68" t="str">
            <v/>
          </cell>
          <cell r="CR68" t="str">
            <v/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 t="str">
            <v/>
          </cell>
          <cell r="CY68" t="str">
            <v/>
          </cell>
          <cell r="CZ68" t="str">
            <v/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 t="str">
            <v/>
          </cell>
          <cell r="DO68" t="str">
            <v/>
          </cell>
          <cell r="DP68" t="str">
            <v/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 t="str">
            <v/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7823-549B-449B-A2E3-A329FC7C3968}">
  <sheetPr codeName="Tabelle6">
    <tabColor rgb="FF00B0F0"/>
  </sheetPr>
  <dimension ref="A1:Q185"/>
  <sheetViews>
    <sheetView showGridLines="0" showRowColHeaders="0" tabSelected="1" workbookViewId="0">
      <pane ySplit="3" topLeftCell="A4" activePane="bottomLeft" state="frozen"/>
      <selection pane="bottomLeft" activeCell="C28" sqref="C28"/>
    </sheetView>
  </sheetViews>
  <sheetFormatPr baseColWidth="10" defaultColWidth="10.85546875" defaultRowHeight="13.35" customHeight="1" x14ac:dyDescent="0.2"/>
  <cols>
    <col min="1" max="1" width="8.85546875" style="1" customWidth="1"/>
    <col min="2" max="2" width="45.42578125" style="1" customWidth="1"/>
    <col min="3" max="3" width="8.140625" style="1" customWidth="1"/>
    <col min="4" max="4" width="1.42578125" style="1" customWidth="1"/>
    <col min="5" max="5" width="8.85546875" style="1" customWidth="1"/>
    <col min="6" max="7" width="40.42578125" style="1" customWidth="1"/>
    <col min="8" max="17" width="10.85546875" style="1" hidden="1" customWidth="1"/>
    <col min="18" max="16384" width="10.85546875" style="1"/>
  </cols>
  <sheetData>
    <row r="1" spans="1:17" ht="66.75" customHeight="1" x14ac:dyDescent="0.2">
      <c r="F1" s="66" t="str">
        <f>"Spielplan "&amp;[1]start!C4</f>
        <v>Spielplan 2019</v>
      </c>
      <c r="G1" s="2"/>
    </row>
    <row r="2" spans="1:17" ht="5.0999999999999996" customHeight="1" x14ac:dyDescent="0.2">
      <c r="G2" s="2"/>
    </row>
    <row r="3" spans="1:17" ht="20.100000000000001" customHeight="1" x14ac:dyDescent="0.2">
      <c r="A3" s="65" t="s">
        <v>32</v>
      </c>
      <c r="B3" s="64"/>
      <c r="C3" s="64"/>
      <c r="D3" s="64"/>
      <c r="E3" s="64"/>
      <c r="F3" s="63" t="s">
        <v>31</v>
      </c>
      <c r="G3" s="62" t="s">
        <v>30</v>
      </c>
    </row>
    <row r="4" spans="1:17" ht="13.35" customHeight="1" x14ac:dyDescent="0.2">
      <c r="G4" s="61" t="s">
        <v>29</v>
      </c>
    </row>
    <row r="5" spans="1:17" ht="20.100000000000001" customHeight="1" x14ac:dyDescent="0.2">
      <c r="A5" s="44" t="str">
        <f>"Spieltag 1 &gt; "&amp;TEXT([1]start!C6,"TTT T. MMM JJJJ")</f>
        <v>Spieltag 1 &gt; Sa 13. Apr 2019</v>
      </c>
      <c r="B5" s="44"/>
      <c r="C5" s="43"/>
      <c r="D5" s="43"/>
      <c r="E5" s="42"/>
      <c r="F5" s="41" t="s">
        <v>9</v>
      </c>
      <c r="G5" s="2" t="s">
        <v>28</v>
      </c>
    </row>
    <row r="6" spans="1:17" ht="13.35" customHeight="1" x14ac:dyDescent="0.2">
      <c r="A6" s="35" t="s">
        <v>8</v>
      </c>
      <c r="B6" s="34" t="str">
        <f>[1]start!C14</f>
        <v>Düsseldorf</v>
      </c>
      <c r="D6" s="57"/>
      <c r="E6" s="35" t="s">
        <v>8</v>
      </c>
      <c r="F6" s="34" t="str">
        <f>[1]start!C16</f>
        <v>Rastatt</v>
      </c>
      <c r="G6" s="2"/>
    </row>
    <row r="7" spans="1:17" ht="13.35" customHeight="1" x14ac:dyDescent="0.2">
      <c r="A7" s="33"/>
      <c r="B7" s="32" t="str">
        <f>IF(LEN([1]start!H14)&gt;0,[1]start!H14,"")</f>
        <v>Pariser Str. 45, 40549 Düsseldorf</v>
      </c>
      <c r="D7" s="57"/>
      <c r="E7" s="33"/>
      <c r="F7" s="32" t="str">
        <f>IF(LEN([1]start!H16)&gt;0,[1]start!H16,"")</f>
        <v>Badener Str. 70, 76437 Rastatt</v>
      </c>
      <c r="G7" s="2"/>
    </row>
    <row r="8" spans="1:17" ht="13.35" customHeight="1" x14ac:dyDescent="0.2">
      <c r="A8" s="7" t="s">
        <v>7</v>
      </c>
      <c r="B8" t="str">
        <f>[1]spielplanEntwurf!B16</f>
        <v>1. BCP Bad Godesberg</v>
      </c>
      <c r="D8" s="57"/>
      <c r="E8" s="7" t="s">
        <v>7</v>
      </c>
      <c r="F8" t="str">
        <f>[1]spielplanEntwurf!B27</f>
        <v>PF Saarbrücken e.V.</v>
      </c>
      <c r="G8" s="2"/>
    </row>
    <row r="9" spans="1:17" ht="13.35" customHeight="1" x14ac:dyDescent="0.2">
      <c r="A9" s="28"/>
      <c r="B9" t="str">
        <f>[1]spielplanEntwurf!B17</f>
        <v>SV Siemens Mülheim</v>
      </c>
      <c r="C9"/>
      <c r="D9" s="45"/>
      <c r="E9" s="28"/>
      <c r="F9" t="str">
        <f>[1]spielplanEntwurf!B28</f>
        <v>1. MKWU München</v>
      </c>
      <c r="G9" s="2"/>
    </row>
    <row r="10" spans="1:17" ht="13.35" customHeight="1" x14ac:dyDescent="0.2">
      <c r="A10" s="28"/>
      <c r="B10" t="str">
        <f>[1]spielplanEntwurf!B18</f>
        <v>BC Niedersalbach</v>
      </c>
      <c r="C10"/>
      <c r="D10" s="45"/>
      <c r="E10" s="28"/>
      <c r="F10" t="str">
        <f>[1]spielplanEntwurf!B29</f>
        <v>BC Tromm 1997 e.V.</v>
      </c>
      <c r="G10" s="2"/>
    </row>
    <row r="11" spans="1:17" ht="13.35" customHeight="1" x14ac:dyDescent="0.2">
      <c r="A11" s="28"/>
      <c r="B11" t="str">
        <f>[1]spielplanEntwurf!B19</f>
        <v>BV Ibbenbüren</v>
      </c>
      <c r="C11"/>
      <c r="D11" s="45"/>
      <c r="E11" s="28"/>
      <c r="F11" t="str">
        <f>[1]spielplanEntwurf!B30</f>
        <v>BC Herxheim</v>
      </c>
      <c r="G11" s="2"/>
    </row>
    <row r="12" spans="1:17" ht="13.35" customHeight="1" x14ac:dyDescent="0.2">
      <c r="A12" s="28"/>
      <c r="B12" t="str">
        <f>[1]spielplanEntwurf!B20</f>
        <v>Düsseldorf sur place</v>
      </c>
      <c r="C12"/>
      <c r="D12" s="45"/>
      <c r="E12" s="28"/>
      <c r="F12" t="str">
        <f>[1]spielplanEntwurf!B31</f>
        <v>BF Malsch</v>
      </c>
      <c r="G12" s="2"/>
    </row>
    <row r="13" spans="1:17" ht="13.35" customHeight="1" x14ac:dyDescent="0.2">
      <c r="A13" s="28"/>
      <c r="B13" t="str">
        <f>[1]spielplanEntwurf!B21</f>
        <v>VFPS Osterholz-Scharmbeck</v>
      </c>
      <c r="C13"/>
      <c r="D13" s="45"/>
      <c r="E13" s="28"/>
      <c r="F13" t="str">
        <f>[1]spielplanEntwurf!B32</f>
        <v>PC Burggarten Horb</v>
      </c>
      <c r="G13" s="2"/>
    </row>
    <row r="14" spans="1:17" ht="13.35" customHeight="1" x14ac:dyDescent="0.2">
      <c r="A14" s="28"/>
      <c r="B14" t="str">
        <f>[1]spielplanEntwurf!B22</f>
        <v/>
      </c>
      <c r="C14"/>
      <c r="D14" s="45"/>
      <c r="E14" s="28"/>
      <c r="F14" t="str">
        <f>[1]spielplanEntwurf!B33</f>
        <v/>
      </c>
      <c r="G14" s="2"/>
      <c r="H14" s="27" t="s">
        <v>27</v>
      </c>
      <c r="I14" s="26"/>
      <c r="J14" s="25"/>
    </row>
    <row r="15" spans="1:17" ht="13.35" customHeight="1" x14ac:dyDescent="0.2">
      <c r="A15" s="28"/>
      <c r="B15" t="str">
        <f>[1]spielplanEntwurf!B23</f>
        <v/>
      </c>
      <c r="C15"/>
      <c r="D15" s="45"/>
      <c r="E15" s="28"/>
      <c r="F15" t="str">
        <f>[1]spielplanEntwurf!B34</f>
        <v/>
      </c>
      <c r="G15" s="2"/>
      <c r="H15" s="56" t="s">
        <v>22</v>
      </c>
      <c r="I15" s="55"/>
      <c r="J15" s="55"/>
      <c r="K15" s="55"/>
      <c r="L15" s="54"/>
      <c r="M15" s="56" t="s">
        <v>21</v>
      </c>
      <c r="N15" s="55"/>
      <c r="O15" s="55"/>
      <c r="P15" s="55"/>
      <c r="Q15" s="54"/>
    </row>
    <row r="16" spans="1:17" ht="13.35" customHeight="1" x14ac:dyDescent="0.2">
      <c r="A16" s="28"/>
      <c r="B16"/>
      <c r="C16"/>
      <c r="D16" s="45"/>
      <c r="E16" s="28"/>
      <c r="F16"/>
      <c r="G16" s="2"/>
      <c r="H16" s="53" t="s">
        <v>19</v>
      </c>
      <c r="I16" s="52" t="s">
        <v>18</v>
      </c>
      <c r="J16" s="52" t="s">
        <v>17</v>
      </c>
      <c r="K16" s="52" t="s">
        <v>16</v>
      </c>
      <c r="L16" s="51"/>
      <c r="M16" s="53" t="str">
        <f>H16</f>
        <v>AnzMatches</v>
      </c>
      <c r="N16" s="52" t="str">
        <f>I16</f>
        <v>NrMatches</v>
      </c>
      <c r="O16" s="52" t="str">
        <f>J16</f>
        <v>Kürzel</v>
      </c>
      <c r="P16" s="52" t="str">
        <f>K16</f>
        <v>TeamIndizes</v>
      </c>
      <c r="Q16" s="51"/>
    </row>
    <row r="17" spans="1:17" ht="13.35" customHeight="1" x14ac:dyDescent="0.2">
      <c r="A17" s="24" t="s">
        <v>26</v>
      </c>
      <c r="C17"/>
      <c r="D17" s="45"/>
      <c r="E17" s="24" t="s">
        <v>26</v>
      </c>
      <c r="G17" s="2"/>
      <c r="H17" s="18">
        <f>[1]spielplanEntwurf!O18</f>
        <v>3</v>
      </c>
      <c r="I17" s="1">
        <f>IF(ROW(A1)&lt;=$H$17,ROW(A1),"")</f>
        <v>1</v>
      </c>
      <c r="J17" s="1" t="str">
        <f>IF(ISNUMBER(I17),INDEX([1]spielplanEntwurf!$AP$27:$AP$92,I17),"")</f>
        <v>GODMÜL</v>
      </c>
      <c r="K17" s="1">
        <f>IF(ISNUMBER(I17),MATCH(LEFT(J17,3),[1]teams!$E$3:$E$14,0),"")</f>
        <v>2</v>
      </c>
      <c r="L17" s="17">
        <f>IF(ISNUMBER(I17),MATCH(RIGHT(J17,3),[1]teams!$E$3:$E$14,0),"")</f>
        <v>4</v>
      </c>
      <c r="M17" s="18">
        <f>6-H17</f>
        <v>3</v>
      </c>
      <c r="N17" s="1">
        <f>IF(ROW(A1)&lt;=$M$17,MAX($I$17:$I$20)+ROW(A1),"")</f>
        <v>4</v>
      </c>
      <c r="O17" s="1" t="str">
        <f>IF(ISNUMBER(N17),INDEX([1]spielplanEntwurf!$AP$27:$AP$92,N17),"")</f>
        <v>SABTRO</v>
      </c>
      <c r="P17" s="1">
        <f>IF(ISNUMBER(N17),MATCH(LEFT(O17,3),[1]teams!$E$3:$E$14,0),"")</f>
        <v>1</v>
      </c>
      <c r="Q17" s="17">
        <f>IF(ISNUMBER(N17),MATCH(RIGHT(O17,3),[1]teams!$E$3:$E$14,0),"")</f>
        <v>6</v>
      </c>
    </row>
    <row r="18" spans="1:17" ht="13.35" customHeight="1" x14ac:dyDescent="0.2">
      <c r="A18" s="60" t="str">
        <f>IF(ISNUMBER(K17),INDEX(Verein,K17)&amp;" - "&amp;INDEX(Verein,L17),"")</f>
        <v>1. BCP Bad Godesberg - SV Siemens Mülheim</v>
      </c>
      <c r="B18" s="60"/>
      <c r="C18"/>
      <c r="D18" s="45"/>
      <c r="E18" s="20" t="str">
        <f>IF(ISNUMBER(N17),INDEX(Verein,P17)&amp;" - "&amp;INDEX(Verein,Q17),"")</f>
        <v>PF Saarbrücken e.V. - BC Tromm 1997 e.V.</v>
      </c>
      <c r="F18" s="20"/>
      <c r="G18" s="2"/>
      <c r="H18" s="18"/>
      <c r="I18" s="1">
        <f>IF(ROW(A2)&lt;=$H$17,ROW(A2),"")</f>
        <v>2</v>
      </c>
      <c r="J18" s="1" t="str">
        <f>IF(ISNUMBER(I18),INDEX([1]spielplanEntwurf!$AP$27:$AP$92,I18),"")</f>
        <v>NIEDÜS</v>
      </c>
      <c r="K18" s="1">
        <f>IF(ISNUMBER(I18),MATCH(LEFT(J18,3),[1]teams!$E$3:$E$14,0),"")</f>
        <v>5</v>
      </c>
      <c r="L18" s="17">
        <f>IF(ISNUMBER(I18),MATCH(RIGHT(J18,3),[1]teams!$E$3:$E$14,0),"")</f>
        <v>10</v>
      </c>
      <c r="M18" s="18"/>
      <c r="N18" s="1">
        <f>IF(ROW(A2)&lt;=$M$17,MAX($I$17:$I$20)+ROW(A2),"")</f>
        <v>5</v>
      </c>
      <c r="O18" s="1" t="str">
        <f>IF(ISNUMBER(N18),INDEX([1]spielplanEntwurf!$AP$27:$AP$92,N18),"")</f>
        <v>MÜNHOR</v>
      </c>
      <c r="P18" s="1">
        <f>IF(ISNUMBER(N18),MATCH(LEFT(O18,3),[1]teams!$E$3:$E$14,0),"")</f>
        <v>3</v>
      </c>
      <c r="Q18" s="17">
        <f>IF(ISNUMBER(N18),MATCH(RIGHT(O18,3),[1]teams!$E$3:$E$14,0),"")</f>
        <v>11</v>
      </c>
    </row>
    <row r="19" spans="1:17" ht="13.35" customHeight="1" x14ac:dyDescent="0.2">
      <c r="A19" s="20" t="str">
        <f>IF(ISNUMBER(K18),INDEX(Verein,K18)&amp;" - "&amp;INDEX(Verein,L18),"")</f>
        <v>BC Niedersalbach - Düsseldorf sur place</v>
      </c>
      <c r="B19" s="20"/>
      <c r="C19"/>
      <c r="D19" s="45"/>
      <c r="E19" s="20" t="str">
        <f>IF(ISNUMBER(N18),INDEX(Verein,P18)&amp;" - "&amp;INDEX(Verein,Q18),"")</f>
        <v>1. MKWU München - PC Burggarten Horb</v>
      </c>
      <c r="F19" s="20"/>
      <c r="G19" s="2"/>
      <c r="H19" s="18"/>
      <c r="I19" s="1">
        <f>IF(ROW(A3)&lt;=$H$17,ROW(A3),"")</f>
        <v>3</v>
      </c>
      <c r="J19" s="1" t="str">
        <f>IF(ISNUMBER(I19),INDEX([1]spielplanEntwurf!$AP$27:$AP$92,I19),"")</f>
        <v>IBBOHZ</v>
      </c>
      <c r="K19" s="1">
        <f>IF(ISNUMBER(I19),MATCH(LEFT(J19,3),[1]teams!$E$3:$E$14,0),"")</f>
        <v>9</v>
      </c>
      <c r="L19" s="17">
        <f>IF(ISNUMBER(I19),MATCH(RIGHT(J19,3),[1]teams!$E$3:$E$14,0),"")</f>
        <v>12</v>
      </c>
      <c r="M19" s="18"/>
      <c r="N19" s="1">
        <f>IF(ROW(A3)&lt;=$M$17,MAX($I$17:$I$20)+ROW(A3),"")</f>
        <v>6</v>
      </c>
      <c r="O19" s="1" t="str">
        <f>IF(ISNUMBER(N19),INDEX([1]spielplanEntwurf!$AP$27:$AP$92,N19),"")</f>
        <v>HEXMAL</v>
      </c>
      <c r="P19" s="1">
        <f>IF(ISNUMBER(N19),MATCH(LEFT(O19,3),[1]teams!$E$3:$E$14,0),"")</f>
        <v>7</v>
      </c>
      <c r="Q19" s="17">
        <f>IF(ISNUMBER(N19),MATCH(RIGHT(O19,3),[1]teams!$E$3:$E$14,0),"")</f>
        <v>8</v>
      </c>
    </row>
    <row r="20" spans="1:17" ht="13.35" customHeight="1" x14ac:dyDescent="0.2">
      <c r="A20" s="20" t="str">
        <f>IF(ISNUMBER(K19),INDEX(Verein,K19)&amp;" - "&amp;INDEX(Verein,L19),"")</f>
        <v>BV Ibbenbüren - VFPS Osterholz-Scharmbeck</v>
      </c>
      <c r="B20" s="20"/>
      <c r="C20"/>
      <c r="D20" s="45"/>
      <c r="E20" s="20" t="str">
        <f>IF(ISNUMBER(N19),INDEX(Verein,P19)&amp;" - "&amp;INDEX(Verein,Q19),"")</f>
        <v>BC Herxheim - BF Malsch</v>
      </c>
      <c r="F20" s="20"/>
      <c r="G20" s="2"/>
      <c r="H20" s="18"/>
      <c r="I20" s="1" t="str">
        <f>IF(ROW(A4)&lt;=$H$17,ROW(A4),"")</f>
        <v/>
      </c>
      <c r="J20" s="1" t="str">
        <f>IF(ISNUMBER(I20),INDEX([1]spielplanEntwurf!$AP$27:$AP$92,I20),"")</f>
        <v/>
      </c>
      <c r="K20" s="1" t="str">
        <f>IF(ISNUMBER(I20),MATCH(LEFT(J20,3),[1]teams!$E$3:$E$14,0),"")</f>
        <v/>
      </c>
      <c r="L20" s="17" t="str">
        <f>IF(ISNUMBER(I20),MATCH(RIGHT(J20,3),[1]teams!$E$3:$E$14,0),"")</f>
        <v/>
      </c>
      <c r="M20" s="18"/>
      <c r="N20" s="1" t="str">
        <f>IF(ROW(A4)&lt;=$M$17,MAX($I$17:$I$20)+ROW(A4),"")</f>
        <v/>
      </c>
      <c r="O20" s="1" t="str">
        <f>IF(ISNUMBER(N20),INDEX([1]spielplanEntwurf!$AP$27:$AP$92,N20),"")</f>
        <v/>
      </c>
      <c r="P20" s="1" t="str">
        <f>IF(ISNUMBER(N20),MATCH(LEFT(O20,3),[1]teams!$E$3:$E$14,0),"")</f>
        <v/>
      </c>
      <c r="Q20" s="17" t="str">
        <f>IF(ISNUMBER(N20),MATCH(RIGHT(O20,3),[1]teams!$E$3:$E$14,0),"")</f>
        <v/>
      </c>
    </row>
    <row r="21" spans="1:17" ht="13.35" customHeight="1" x14ac:dyDescent="0.2">
      <c r="A21" s="20" t="str">
        <f>IF(ISNUMBER(K20),INDEX(Verein,K20)&amp;" - "&amp;INDEX(Verein,L20),"")</f>
        <v/>
      </c>
      <c r="B21" s="20"/>
      <c r="C21"/>
      <c r="D21" s="45"/>
      <c r="E21" s="20" t="str">
        <f>IF(ISNUMBER(N20),INDEX(Verein,P20)&amp;" - "&amp;INDEX(Verein,Q20),"")</f>
        <v/>
      </c>
      <c r="F21" s="20"/>
      <c r="G21" s="2"/>
      <c r="H21" s="48"/>
      <c r="I21" s="47"/>
      <c r="J21" s="47"/>
      <c r="K21" s="47"/>
      <c r="L21" s="46"/>
      <c r="M21" s="48"/>
      <c r="N21" s="47"/>
      <c r="O21" s="47"/>
      <c r="P21" s="47"/>
      <c r="Q21" s="46"/>
    </row>
    <row r="22" spans="1:17" ht="13.35" customHeight="1" x14ac:dyDescent="0.2">
      <c r="A22" s="24" t="s">
        <v>25</v>
      </c>
      <c r="B22"/>
      <c r="C22"/>
      <c r="D22" s="45"/>
      <c r="E22" s="24" t="s">
        <v>25</v>
      </c>
      <c r="F22"/>
      <c r="G22" s="2"/>
      <c r="H22" s="18"/>
      <c r="I22" s="1">
        <f>IF(ISNUMBER(I17),6+I17,"")</f>
        <v>7</v>
      </c>
      <c r="J22" s="1" t="str">
        <f>IF(ISNUMBER(I22),INDEX([1]spielplanEntwurf!$AP$27:$AP$92,I22),"")</f>
        <v>GODNIE</v>
      </c>
      <c r="K22" s="1">
        <f>IF(ISNUMBER(I22),MATCH(LEFT(J22,3),[1]teams!$E$3:$E$14,0),"")</f>
        <v>2</v>
      </c>
      <c r="L22" s="17">
        <f>IF(ISNUMBER(I22),MATCH(RIGHT(J22,3),[1]teams!$E$3:$E$14,0),"")</f>
        <v>5</v>
      </c>
      <c r="M22" s="18"/>
      <c r="N22" s="1">
        <f>IF(ISNUMBER(N17),MAX($I$22:$I$25)+ROW(A1),"")</f>
        <v>10</v>
      </c>
      <c r="O22" s="1" t="str">
        <f>IF(ISNUMBER(N22),INDEX([1]spielplanEntwurf!$AP$27:$AP$92,N22),"")</f>
        <v>SABHOR</v>
      </c>
      <c r="P22" s="1">
        <f>IF(ISNUMBER(N22),MATCH(LEFT(O22,3),[1]teams!$E$3:$E$14,0),"")</f>
        <v>1</v>
      </c>
      <c r="Q22" s="17">
        <f>IF(ISNUMBER(N22),MATCH(RIGHT(O22,3),[1]teams!$E$3:$E$14,0),"")</f>
        <v>11</v>
      </c>
    </row>
    <row r="23" spans="1:17" ht="13.35" customHeight="1" x14ac:dyDescent="0.2">
      <c r="A23" s="20" t="str">
        <f>IF(ISNUMBER(K22),INDEX(Verein,K22)&amp;" - "&amp;INDEX(Verein,L22),"")</f>
        <v>1. BCP Bad Godesberg - BC Niedersalbach</v>
      </c>
      <c r="B23" s="20"/>
      <c r="C23"/>
      <c r="D23" s="45"/>
      <c r="E23" s="20" t="str">
        <f>IF(ISNUMBER(N22),INDEX(Verein,P22)&amp;" - "&amp;INDEX(Verein,Q22),"")</f>
        <v>PF Saarbrücken e.V. - PC Burggarten Horb</v>
      </c>
      <c r="F23" s="20"/>
      <c r="G23" s="2"/>
      <c r="H23" s="18"/>
      <c r="I23" s="1">
        <f>IF(ISNUMBER(I18),6+I18,"")</f>
        <v>8</v>
      </c>
      <c r="J23" s="1" t="str">
        <f>IF(ISNUMBER(I23),INDEX([1]spielplanEntwurf!$AP$27:$AP$92,I23),"")</f>
        <v>MÜLOHZ</v>
      </c>
      <c r="K23" s="1">
        <f>IF(ISNUMBER(I23),MATCH(LEFT(J23,3),[1]teams!$E$3:$E$14,0),"")</f>
        <v>4</v>
      </c>
      <c r="L23" s="17">
        <f>IF(ISNUMBER(I23),MATCH(RIGHT(J23,3),[1]teams!$E$3:$E$14,0),"")</f>
        <v>12</v>
      </c>
      <c r="M23" s="18"/>
      <c r="N23" s="1">
        <f>IF(ISNUMBER(N18),MAX($I$22:$I$25)+ROW(A2),"")</f>
        <v>11</v>
      </c>
      <c r="O23" s="1" t="str">
        <f>IF(ISNUMBER(N23),INDEX([1]spielplanEntwurf!$AP$27:$AP$92,N23),"")</f>
        <v>MÜNHEX</v>
      </c>
      <c r="P23" s="1">
        <f>IF(ISNUMBER(N23),MATCH(LEFT(O23,3),[1]teams!$E$3:$E$14,0),"")</f>
        <v>3</v>
      </c>
      <c r="Q23" s="17">
        <f>IF(ISNUMBER(N23),MATCH(RIGHT(O23,3),[1]teams!$E$3:$E$14,0),"")</f>
        <v>7</v>
      </c>
    </row>
    <row r="24" spans="1:17" ht="13.35" customHeight="1" x14ac:dyDescent="0.2">
      <c r="A24" s="20" t="str">
        <f>IF(ISNUMBER(K23),INDEX(Verein,K23)&amp;" - "&amp;INDEX(Verein,L23),"")</f>
        <v>SV Siemens Mülheim - VFPS Osterholz-Scharmbeck</v>
      </c>
      <c r="B24" s="20"/>
      <c r="C24"/>
      <c r="D24" s="45"/>
      <c r="E24" s="20" t="str">
        <f>IF(ISNUMBER(N23),INDEX(Verein,P23)&amp;" - "&amp;INDEX(Verein,Q23),"")</f>
        <v>1. MKWU München - BC Herxheim</v>
      </c>
      <c r="F24" s="20"/>
      <c r="G24" s="2"/>
      <c r="H24" s="18"/>
      <c r="I24" s="1">
        <f>IF(ISNUMBER(I19),6+I19,"")</f>
        <v>9</v>
      </c>
      <c r="J24" s="1" t="str">
        <f>IF(ISNUMBER(I24),INDEX([1]spielplanEntwurf!$AP$27:$AP$92,I24),"")</f>
        <v>IBBDÜS</v>
      </c>
      <c r="K24" s="1">
        <f>IF(ISNUMBER(I24),MATCH(LEFT(J24,3),[1]teams!$E$3:$E$14,0),"")</f>
        <v>9</v>
      </c>
      <c r="L24" s="17">
        <f>IF(ISNUMBER(I24),MATCH(RIGHT(J24,3),[1]teams!$E$3:$E$14,0),"")</f>
        <v>10</v>
      </c>
      <c r="M24" s="18"/>
      <c r="N24" s="1">
        <f>IF(ISNUMBER(N19),MAX($I$22:$I$25)+ROW(A3),"")</f>
        <v>12</v>
      </c>
      <c r="O24" s="1" t="str">
        <f>IF(ISNUMBER(N24),INDEX([1]spielplanEntwurf!$AP$27:$AP$92,N24),"")</f>
        <v>TROMAL</v>
      </c>
      <c r="P24" s="1">
        <f>IF(ISNUMBER(N24),MATCH(LEFT(O24,3),[1]teams!$E$3:$E$14,0),"")</f>
        <v>6</v>
      </c>
      <c r="Q24" s="17">
        <f>IF(ISNUMBER(N24),MATCH(RIGHT(O24,3),[1]teams!$E$3:$E$14,0),"")</f>
        <v>8</v>
      </c>
    </row>
    <row r="25" spans="1:17" ht="13.35" customHeight="1" x14ac:dyDescent="0.2">
      <c r="A25" s="20" t="str">
        <f>IF(ISNUMBER(K24),INDEX(Verein,K24)&amp;" - "&amp;INDEX(Verein,L24),"")</f>
        <v>BV Ibbenbüren - Düsseldorf sur place</v>
      </c>
      <c r="B25" s="20"/>
      <c r="C25"/>
      <c r="D25" s="45"/>
      <c r="E25" s="20" t="str">
        <f>IF(ISNUMBER(N24),INDEX(Verein,P24)&amp;" - "&amp;INDEX(Verein,Q24),"")</f>
        <v>BC Tromm 1997 e.V. - BF Malsch</v>
      </c>
      <c r="F25" s="20"/>
      <c r="G25" s="2"/>
      <c r="H25" s="18"/>
      <c r="I25" s="1" t="str">
        <f>IF(ISNUMBER(I20),6+I20,"")</f>
        <v/>
      </c>
      <c r="J25" s="1" t="str">
        <f>IF(ISNUMBER(I25),INDEX([1]spielplanEntwurf!$AP$27:$AP$92,I25),"")</f>
        <v/>
      </c>
      <c r="K25" s="1" t="str">
        <f>IF(ISNUMBER(I25),MATCH(LEFT(J25,3),[1]teams!$E$3:$E$14,0),"")</f>
        <v/>
      </c>
      <c r="L25" s="17" t="str">
        <f>IF(ISNUMBER(I25),MATCH(RIGHT(J25,3),[1]teams!$E$3:$E$14,0),"")</f>
        <v/>
      </c>
      <c r="M25" s="18"/>
      <c r="N25" s="1" t="str">
        <f>IF(ISNUMBER(N20),MAX($I$22:$I$25)+ROW(A4),"")</f>
        <v/>
      </c>
      <c r="O25" s="1" t="str">
        <f>IF(ISNUMBER(N25),INDEX([1]spielplanEntwurf!$AP$27:$AP$92,N25),"")</f>
        <v/>
      </c>
      <c r="P25" s="1" t="str">
        <f>IF(ISNUMBER(N25),MATCH(LEFT(O25,3),[1]teams!$E$3:$E$14,0),"")</f>
        <v/>
      </c>
      <c r="Q25" s="17" t="str">
        <f>IF(ISNUMBER(N25),MATCH(RIGHT(O25,3),[1]teams!$E$3:$E$14,0),"")</f>
        <v/>
      </c>
    </row>
    <row r="26" spans="1:17" ht="13.35" customHeight="1" x14ac:dyDescent="0.2">
      <c r="A26" s="20" t="str">
        <f>IF(ISNUMBER(K25),INDEX(Verein,K25)&amp;" - "&amp;INDEX(Verein,L25),"")</f>
        <v/>
      </c>
      <c r="B26" s="20"/>
      <c r="C26"/>
      <c r="D26" s="45"/>
      <c r="E26" s="20" t="str">
        <f>IF(ISNUMBER(N25),INDEX(Verein,P25)&amp;" - "&amp;INDEX(Verein,Q25),"")</f>
        <v/>
      </c>
      <c r="F26" s="20"/>
      <c r="G26" s="2"/>
      <c r="H26" s="48"/>
      <c r="I26" s="47"/>
      <c r="J26" s="47"/>
      <c r="K26" s="47"/>
      <c r="L26" s="46"/>
      <c r="M26" s="48"/>
      <c r="N26" s="47"/>
      <c r="O26" s="47"/>
      <c r="P26" s="47"/>
      <c r="Q26" s="46"/>
    </row>
    <row r="27" spans="1:17" ht="13.35" customHeight="1" x14ac:dyDescent="0.2">
      <c r="A27" s="24" t="s">
        <v>24</v>
      </c>
      <c r="B27"/>
      <c r="C27"/>
      <c r="D27" s="45"/>
      <c r="E27" s="24" t="s">
        <v>24</v>
      </c>
      <c r="F27"/>
      <c r="G27" s="2"/>
      <c r="H27" s="18"/>
      <c r="I27" s="1">
        <f>IF(ISNUMBER(I22),6+I22,"")</f>
        <v>13</v>
      </c>
      <c r="J27" s="1" t="str">
        <f>IF(ISNUMBER(I27),INDEX([1]spielplanEntwurf!$AP$27:$AP$92,I27),"")</f>
        <v>GODIBB</v>
      </c>
      <c r="K27" s="1">
        <f>IF(ISNUMBER(I27),MATCH(LEFT(J27,3),[1]teams!$E$3:$E$14,0),"")</f>
        <v>2</v>
      </c>
      <c r="L27" s="17">
        <f>IF(ISNUMBER(I27),MATCH(RIGHT(J27,3),[1]teams!$E$3:$E$14,0),"")</f>
        <v>9</v>
      </c>
      <c r="M27" s="18"/>
      <c r="N27" s="1">
        <f>IF(ISNUMBER(N22),MAX($I$27:$I$30)+ROW(A1),"")</f>
        <v>16</v>
      </c>
      <c r="O27" s="1" t="str">
        <f>IF(ISNUMBER(N27),INDEX([1]spielplanEntwurf!$AP$27:$AP$92,N27),"")</f>
        <v>SABHEX</v>
      </c>
      <c r="P27" s="1">
        <f>IF(ISNUMBER(N27),MATCH(LEFT(O27,3),[1]teams!$E$3:$E$14,0),"")</f>
        <v>1</v>
      </c>
      <c r="Q27" s="17">
        <f>IF(ISNUMBER(N27),MATCH(RIGHT(O27,3),[1]teams!$E$3:$E$14,0),"")</f>
        <v>7</v>
      </c>
    </row>
    <row r="28" spans="1:17" ht="13.35" customHeight="1" x14ac:dyDescent="0.2">
      <c r="A28" s="20" t="str">
        <f>IF(ISNUMBER(K27),INDEX(Verein,K27)&amp;" - "&amp;INDEX(Verein,L27),"")</f>
        <v>1. BCP Bad Godesberg - BV Ibbenbüren</v>
      </c>
      <c r="B28" s="20"/>
      <c r="C28"/>
      <c r="D28" s="45"/>
      <c r="E28" s="20" t="str">
        <f>IF(ISNUMBER(N27),INDEX(Verein,P27)&amp;" - "&amp;INDEX(Verein,Q27),"")</f>
        <v>PF Saarbrücken e.V. - BC Herxheim</v>
      </c>
      <c r="F28" s="20"/>
      <c r="G28" s="2"/>
      <c r="H28" s="18"/>
      <c r="I28" s="1">
        <f>IF(ISNUMBER(I23),6+I23,"")</f>
        <v>14</v>
      </c>
      <c r="J28" s="1" t="str">
        <f>IF(ISNUMBER(I28),INDEX([1]spielplanEntwurf!$AP$27:$AP$92,I28),"")</f>
        <v>MÜLDÜS</v>
      </c>
      <c r="K28" s="1">
        <f>IF(ISNUMBER(I28),MATCH(LEFT(J28,3),[1]teams!$E$3:$E$14,0),"")</f>
        <v>4</v>
      </c>
      <c r="L28" s="17">
        <f>IF(ISNUMBER(I28),MATCH(RIGHT(J28,3),[1]teams!$E$3:$E$14,0),"")</f>
        <v>10</v>
      </c>
      <c r="M28" s="18"/>
      <c r="N28" s="1">
        <f>IF(ISNUMBER(N23),MAX($I$27:$I$30)+ROW(A2),"")</f>
        <v>17</v>
      </c>
      <c r="O28" s="1" t="str">
        <f>IF(ISNUMBER(N28),INDEX([1]spielplanEntwurf!$AP$27:$AP$92,N28),"")</f>
        <v>MÜNMAL</v>
      </c>
      <c r="P28" s="1">
        <f>IF(ISNUMBER(N28),MATCH(LEFT(O28,3),[1]teams!$E$3:$E$14,0),"")</f>
        <v>3</v>
      </c>
      <c r="Q28" s="17">
        <f>IF(ISNUMBER(N28),MATCH(RIGHT(O28,3),[1]teams!$E$3:$E$14,0),"")</f>
        <v>8</v>
      </c>
    </row>
    <row r="29" spans="1:17" ht="13.35" customHeight="1" x14ac:dyDescent="0.2">
      <c r="A29" s="20" t="str">
        <f>IF(ISNUMBER(K28),INDEX(Verein,K28)&amp;" - "&amp;INDEX(Verein,L28),"")</f>
        <v>SV Siemens Mülheim - Düsseldorf sur place</v>
      </c>
      <c r="B29" s="20"/>
      <c r="C29"/>
      <c r="D29" s="45"/>
      <c r="E29" s="20" t="str">
        <f>IF(ISNUMBER(N28),INDEX(Verein,P28)&amp;" - "&amp;INDEX(Verein,Q28),"")</f>
        <v>1. MKWU München - BF Malsch</v>
      </c>
      <c r="F29" s="20"/>
      <c r="G29" s="2"/>
      <c r="H29" s="18"/>
      <c r="I29" s="1">
        <f>IF(ISNUMBER(I24),6+I24,"")</f>
        <v>15</v>
      </c>
      <c r="J29" s="1" t="str">
        <f>IF(ISNUMBER(I29),INDEX([1]spielplanEntwurf!$AP$27:$AP$92,I29),"")</f>
        <v>NIEOHZ</v>
      </c>
      <c r="K29" s="1">
        <f>IF(ISNUMBER(I29),MATCH(LEFT(J29,3),[1]teams!$E$3:$E$14,0),"")</f>
        <v>5</v>
      </c>
      <c r="L29" s="17">
        <f>IF(ISNUMBER(I29),MATCH(RIGHT(J29,3),[1]teams!$E$3:$E$14,0),"")</f>
        <v>12</v>
      </c>
      <c r="M29" s="18"/>
      <c r="N29" s="1">
        <f>IF(ISNUMBER(N24),MAX($I$27:$I$30)+ROW(A3),"")</f>
        <v>18</v>
      </c>
      <c r="O29" s="1" t="str">
        <f>IF(ISNUMBER(N29),INDEX([1]spielplanEntwurf!$AP$27:$AP$92,N29),"")</f>
        <v>TROHOR</v>
      </c>
      <c r="P29" s="1">
        <f>IF(ISNUMBER(N29),MATCH(LEFT(O29,3),[1]teams!$E$3:$E$14,0),"")</f>
        <v>6</v>
      </c>
      <c r="Q29" s="17">
        <f>IF(ISNUMBER(N29),MATCH(RIGHT(O29,3),[1]teams!$E$3:$E$14,0),"")</f>
        <v>11</v>
      </c>
    </row>
    <row r="30" spans="1:17" ht="13.35" customHeight="1" x14ac:dyDescent="0.2">
      <c r="A30" s="20" t="str">
        <f>IF(ISNUMBER(K29),INDEX(Verein,K29)&amp;" - "&amp;INDEX(Verein,L29),"")</f>
        <v>BC Niedersalbach - VFPS Osterholz-Scharmbeck</v>
      </c>
      <c r="B30" s="20"/>
      <c r="C30"/>
      <c r="D30" s="45"/>
      <c r="E30" s="20" t="str">
        <f>IF(ISNUMBER(N29),INDEX(Verein,P29)&amp;" - "&amp;INDEX(Verein,Q29),"")</f>
        <v>BC Tromm 1997 e.V. - PC Burggarten Horb</v>
      </c>
      <c r="F30" s="20"/>
      <c r="G30" s="2"/>
      <c r="H30" s="14"/>
      <c r="I30" s="31" t="str">
        <f>IF(ISNUMBER(I25),6+I25,"")</f>
        <v/>
      </c>
      <c r="J30" s="31" t="str">
        <f>IF(ISNUMBER(I30),INDEX([1]spielplanEntwurf!$AP$27:$AP$92,I30),"")</f>
        <v/>
      </c>
      <c r="K30" s="31" t="str">
        <f>IF(ISNUMBER(I30),MATCH(LEFT(J30,3),[1]teams!$E$3:$E$14,0),"")</f>
        <v/>
      </c>
      <c r="L30" s="13" t="str">
        <f>IF(ISNUMBER(I30),MATCH(RIGHT(J30,3),[1]teams!$E$3:$E$14,0),"")</f>
        <v/>
      </c>
      <c r="M30" s="14"/>
      <c r="N30" s="31" t="str">
        <f>IF(ISNUMBER(N25),MAX($I$27:$I$30)+ROW(A4),"")</f>
        <v/>
      </c>
      <c r="O30" s="31" t="str">
        <f>IF(ISNUMBER(N30),INDEX([1]spielplanEntwurf!$AP$27:$AP$92,N30),"")</f>
        <v/>
      </c>
      <c r="P30" s="31" t="str">
        <f>IF(ISNUMBER(N30),MATCH(LEFT(O30,3),[1]teams!$E$3:$E$14,0),"")</f>
        <v/>
      </c>
      <c r="Q30" s="13" t="str">
        <f>IF(ISNUMBER(N30),MATCH(RIGHT(O30,3),[1]teams!$E$3:$E$14,0),"")</f>
        <v/>
      </c>
    </row>
    <row r="31" spans="1:17" ht="13.35" customHeight="1" x14ac:dyDescent="0.2">
      <c r="A31" s="20" t="str">
        <f>IF(ISNUMBER(K30),INDEX(Verein,K30)&amp;" - "&amp;INDEX(Verein,L30),"")</f>
        <v/>
      </c>
      <c r="B31" s="20"/>
      <c r="C31"/>
      <c r="D31" s="45"/>
      <c r="E31" s="20" t="str">
        <f>IF(ISNUMBER(N30),INDEX(Verein,P30)&amp;" - "&amp;INDEX(Verein,Q30),"")</f>
        <v/>
      </c>
      <c r="F31" s="20"/>
      <c r="G31" s="2"/>
    </row>
    <row r="32" spans="1:17" ht="13.35" customHeight="1" x14ac:dyDescent="0.2">
      <c r="A32"/>
      <c r="B32"/>
      <c r="C32"/>
      <c r="D32"/>
      <c r="E32"/>
      <c r="F32"/>
      <c r="G32" s="2"/>
    </row>
    <row r="33" spans="1:17" ht="20.100000000000001" customHeight="1" x14ac:dyDescent="0.2">
      <c r="A33" s="39" t="str">
        <f>"Spieltag 2 &gt; "&amp;TEXT([1]start!C8,"TTT T. MMM JJJJ")</f>
        <v>Spieltag 2 &gt; Sa 25. Mai 2019</v>
      </c>
      <c r="B33" s="39"/>
      <c r="C33" s="59"/>
      <c r="D33" s="59"/>
      <c r="E33" s="58"/>
      <c r="F33" s="36" t="s">
        <v>9</v>
      </c>
      <c r="G33" s="2"/>
    </row>
    <row r="34" spans="1:17" ht="13.35" customHeight="1" x14ac:dyDescent="0.2">
      <c r="A34" s="35" t="s">
        <v>8</v>
      </c>
      <c r="B34" s="34" t="str">
        <f>[1]start!C18</f>
        <v>Mülheim</v>
      </c>
      <c r="D34" s="57"/>
      <c r="E34" s="35" t="s">
        <v>8</v>
      </c>
      <c r="F34" s="34" t="str">
        <f>[1]start!C20</f>
        <v>Raunheim</v>
      </c>
      <c r="G34" s="2"/>
    </row>
    <row r="35" spans="1:17" ht="13.35" customHeight="1" x14ac:dyDescent="0.2">
      <c r="A35" s="33"/>
      <c r="B35" s="32" t="str">
        <f>IF(LEN([1]start!H18)&gt;0,[1]start!H18,"")</f>
        <v>Sternbuschweg 400, 47057 Duisburg</v>
      </c>
      <c r="D35" s="57"/>
      <c r="E35" s="33"/>
      <c r="F35" s="32" t="str">
        <f>IF(LEN([1]start!H20)&gt;0,[1]start!H20,"")</f>
        <v>Mainzer Str. 53, 65479 Raunheim</v>
      </c>
      <c r="G35" s="2"/>
    </row>
    <row r="36" spans="1:17" ht="13.35" customHeight="1" x14ac:dyDescent="0.2">
      <c r="A36" s="7" t="s">
        <v>7</v>
      </c>
      <c r="B36" t="str">
        <f>[1]spielplanEntwurf!B38</f>
        <v>PF Saarbrücken e.V.</v>
      </c>
      <c r="D36" s="57"/>
      <c r="E36" s="7" t="s">
        <v>7</v>
      </c>
      <c r="F36" t="str">
        <f>[1]spielplanEntwurf!B49</f>
        <v>1. BCP Bad Godesberg</v>
      </c>
      <c r="G36" s="2"/>
    </row>
    <row r="37" spans="1:17" ht="13.35" customHeight="1" x14ac:dyDescent="0.2">
      <c r="A37" s="28"/>
      <c r="B37" t="str">
        <f>[1]spielplanEntwurf!B39</f>
        <v>SV Siemens Mülheim</v>
      </c>
      <c r="C37"/>
      <c r="D37" s="45"/>
      <c r="E37" s="28"/>
      <c r="F37" t="str">
        <f>[1]spielplanEntwurf!B50</f>
        <v>1. MKWU München</v>
      </c>
      <c r="G37" s="2"/>
    </row>
    <row r="38" spans="1:17" ht="13.35" customHeight="1" x14ac:dyDescent="0.2">
      <c r="A38" s="28"/>
      <c r="B38" t="str">
        <f>[1]spielplanEntwurf!B40</f>
        <v>BC Tromm 1997 e.V.</v>
      </c>
      <c r="C38"/>
      <c r="D38" s="45"/>
      <c r="E38" s="28"/>
      <c r="F38" t="str">
        <f>[1]spielplanEntwurf!B51</f>
        <v>BC Niedersalbach</v>
      </c>
      <c r="G38" s="2"/>
    </row>
    <row r="39" spans="1:17" ht="13.35" customHeight="1" x14ac:dyDescent="0.2">
      <c r="A39" s="28"/>
      <c r="B39" t="str">
        <f>[1]spielplanEntwurf!B41</f>
        <v>BC Herxheim</v>
      </c>
      <c r="C39"/>
      <c r="D39" s="45"/>
      <c r="E39" s="28"/>
      <c r="F39" t="str">
        <f>[1]spielplanEntwurf!B52</f>
        <v>BF Malsch</v>
      </c>
      <c r="G39" s="2"/>
    </row>
    <row r="40" spans="1:17" ht="13.35" customHeight="1" x14ac:dyDescent="0.2">
      <c r="A40" s="28"/>
      <c r="B40" t="str">
        <f>[1]spielplanEntwurf!B42</f>
        <v>BV Ibbenbüren</v>
      </c>
      <c r="C40"/>
      <c r="D40" s="45"/>
      <c r="E40" s="28"/>
      <c r="F40" t="str">
        <f>[1]spielplanEntwurf!B53</f>
        <v>Düsseldorf sur place</v>
      </c>
      <c r="G40" s="2"/>
    </row>
    <row r="41" spans="1:17" ht="13.35" customHeight="1" x14ac:dyDescent="0.2">
      <c r="A41" s="28"/>
      <c r="B41" t="str">
        <f>[1]spielplanEntwurf!B43</f>
        <v>VFPS Osterholz-Scharmbeck</v>
      </c>
      <c r="C41"/>
      <c r="D41" s="45"/>
      <c r="E41" s="28"/>
      <c r="F41" t="str">
        <f>[1]spielplanEntwurf!B54</f>
        <v>PC Burggarten Horb</v>
      </c>
      <c r="G41" s="2"/>
    </row>
    <row r="42" spans="1:17" ht="13.35" customHeight="1" x14ac:dyDescent="0.2">
      <c r="A42" s="28"/>
      <c r="B42" t="str">
        <f>[1]spielplanEntwurf!B44</f>
        <v/>
      </c>
      <c r="C42"/>
      <c r="D42" s="45"/>
      <c r="E42" s="28"/>
      <c r="F42" t="str">
        <f>[1]spielplanEntwurf!B55</f>
        <v/>
      </c>
      <c r="G42" s="2"/>
    </row>
    <row r="43" spans="1:17" ht="13.35" customHeight="1" x14ac:dyDescent="0.2">
      <c r="A43" s="28"/>
      <c r="B43" t="str">
        <f>[1]spielplanEntwurf!B45</f>
        <v/>
      </c>
      <c r="C43"/>
      <c r="D43" s="45"/>
      <c r="E43" s="28"/>
      <c r="F43" t="str">
        <f>[1]spielplanEntwurf!B56</f>
        <v/>
      </c>
      <c r="G43" s="2"/>
      <c r="H43" s="27" t="s">
        <v>23</v>
      </c>
      <c r="I43" s="26"/>
      <c r="J43" s="25"/>
    </row>
    <row r="44" spans="1:17" ht="13.35" customHeight="1" x14ac:dyDescent="0.2">
      <c r="A44" s="28"/>
      <c r="B44"/>
      <c r="C44"/>
      <c r="D44" s="45"/>
      <c r="E44" s="28"/>
      <c r="F44"/>
      <c r="G44" s="2"/>
      <c r="H44" s="56" t="s">
        <v>22</v>
      </c>
      <c r="I44" s="55"/>
      <c r="J44" s="55"/>
      <c r="K44" s="55"/>
      <c r="L44" s="54"/>
      <c r="M44" s="56" t="s">
        <v>21</v>
      </c>
      <c r="N44" s="55"/>
      <c r="O44" s="55"/>
      <c r="P44" s="55"/>
      <c r="Q44" s="54"/>
    </row>
    <row r="45" spans="1:17" ht="13.35" customHeight="1" x14ac:dyDescent="0.2">
      <c r="A45" s="24" t="s">
        <v>20</v>
      </c>
      <c r="B45" t="str">
        <f>IF(ISNUMBER(K45),INDEX(Verein,K45)&amp;" - "&amp;INDEX(Verein,L45),"")</f>
        <v/>
      </c>
      <c r="C45"/>
      <c r="D45" s="45"/>
      <c r="E45" s="24" t="str">
        <f>A45</f>
        <v>Runde 4</v>
      </c>
      <c r="F45" t="str">
        <f>IF(ISNUMBER(N45),INDEX(Verein,P45)&amp;" - "&amp;INDEX(Verein,Q45),"")</f>
        <v/>
      </c>
      <c r="G45" s="2"/>
      <c r="H45" s="53" t="s">
        <v>19</v>
      </c>
      <c r="I45" s="52" t="s">
        <v>18</v>
      </c>
      <c r="J45" s="52" t="s">
        <v>17</v>
      </c>
      <c r="K45" s="52" t="s">
        <v>16</v>
      </c>
      <c r="L45" s="51"/>
      <c r="M45" s="53" t="str">
        <f>H45</f>
        <v>AnzMatches</v>
      </c>
      <c r="N45" s="52" t="str">
        <f>I45</f>
        <v>NrMatches</v>
      </c>
      <c r="O45" s="52" t="str">
        <f>J45</f>
        <v>Kürzel</v>
      </c>
      <c r="P45" s="52" t="str">
        <f>K45</f>
        <v>TeamIndizes</v>
      </c>
      <c r="Q45" s="51"/>
    </row>
    <row r="46" spans="1:17" ht="13.35" customHeight="1" x14ac:dyDescent="0.2">
      <c r="A46" s="20" t="str">
        <f>IF(ISNUMBER(K46),INDEX(Verein,K46)&amp;" - "&amp;INDEX(Verein,L46),"")</f>
        <v>PF Saarbrücken e.V. - VFPS Osterholz-Scharmbeck</v>
      </c>
      <c r="B46" s="20"/>
      <c r="C46"/>
      <c r="D46" s="45"/>
      <c r="E46" s="20" t="str">
        <f>IF(ISNUMBER(N46),INDEX(Verein,P46)&amp;" - "&amp;INDEX(Verein,Q46),"")</f>
        <v>1. BCP Bad Godesberg - PC Burggarten Horb</v>
      </c>
      <c r="F46" s="20"/>
      <c r="G46" s="2"/>
      <c r="H46" s="18">
        <f>[1]spielplanEntwurf!O40</f>
        <v>3</v>
      </c>
      <c r="I46" s="1">
        <f>IF(ROW(A1)&lt;=$H$46,ROW(A1)+18,"")</f>
        <v>19</v>
      </c>
      <c r="J46" s="1" t="str">
        <f>IF(ISNUMBER(I46),INDEX([1]spielplanEntwurf!$AP$27:$AP$92,I46),"")</f>
        <v>SABOHZ</v>
      </c>
      <c r="K46" s="1">
        <f>IF(ISNUMBER(I46),MATCH(LEFT(J46,3),[1]teams!$E$3:$E$14,0),"")</f>
        <v>1</v>
      </c>
      <c r="L46" s="17">
        <f>IF(ISNUMBER(I46),MATCH(RIGHT(J46,3),[1]teams!$E$3:$E$14,0),"")</f>
        <v>12</v>
      </c>
      <c r="M46" s="18">
        <f>6-H46</f>
        <v>3</v>
      </c>
      <c r="N46" s="1">
        <f>IF(ROW(A1)&lt;=$M$46,MAX($I$46:$I$49)+ROW(A1),"")</f>
        <v>22</v>
      </c>
      <c r="O46" s="1" t="str">
        <f>IF(ISNUMBER(N46),INDEX([1]spielplanEntwurf!$AP$27:$AP$92,N46),"")</f>
        <v>GODHOR</v>
      </c>
      <c r="P46" s="1">
        <f>IF(ISNUMBER(N46),MATCH(LEFT(O46,3),[1]teams!$E$3:$E$14,0),"")</f>
        <v>2</v>
      </c>
      <c r="Q46" s="17">
        <f>IF(ISNUMBER(N46),MATCH(RIGHT(O46,3),[1]teams!$E$3:$E$14,0),"")</f>
        <v>11</v>
      </c>
    </row>
    <row r="47" spans="1:17" ht="13.35" customHeight="1" x14ac:dyDescent="0.2">
      <c r="A47" s="20" t="str">
        <f>IF(ISNUMBER(K47),INDEX(Verein,K47)&amp;" - "&amp;INDEX(Verein,L47),"")</f>
        <v>SV Siemens Mülheim - BC Herxheim</v>
      </c>
      <c r="B47" s="20"/>
      <c r="C47"/>
      <c r="D47" s="45"/>
      <c r="E47" s="20" t="str">
        <f>IF(ISNUMBER(N47),INDEX(Verein,P47)&amp;" - "&amp;INDEX(Verein,Q47),"")</f>
        <v>1. MKWU München - BC Niedersalbach</v>
      </c>
      <c r="F47" s="20"/>
      <c r="G47" s="2"/>
      <c r="H47" s="18"/>
      <c r="I47" s="1">
        <f>IF(ROW(A2)&lt;=$H$46,ROW(A2)+18,"")</f>
        <v>20</v>
      </c>
      <c r="J47" s="1" t="str">
        <f>IF(ISNUMBER(I47),INDEX([1]spielplanEntwurf!$AP$27:$AP$92,I47),"")</f>
        <v>MÜLHEX</v>
      </c>
      <c r="K47" s="1">
        <f>IF(ISNUMBER(I47),MATCH(LEFT(J47,3),[1]teams!$E$3:$E$14,0),"")</f>
        <v>4</v>
      </c>
      <c r="L47" s="17">
        <f>IF(ISNUMBER(I47),MATCH(RIGHT(J47,3),[1]teams!$E$3:$E$14,0),"")</f>
        <v>7</v>
      </c>
      <c r="M47" s="18"/>
      <c r="N47" s="1">
        <f>IF(ROW(A2)&lt;=$M$46,MAX($I$46:$I$49)+ROW(A2),"")</f>
        <v>23</v>
      </c>
      <c r="O47" s="1" t="str">
        <f>IF(ISNUMBER(N47),INDEX([1]spielplanEntwurf!$AP$27:$AP$92,N47),"")</f>
        <v>MÜNNIE</v>
      </c>
      <c r="P47" s="1">
        <f>IF(ISNUMBER(N47),MATCH(LEFT(O47,3),[1]teams!$E$3:$E$14,0),"")</f>
        <v>3</v>
      </c>
      <c r="Q47" s="17">
        <f>IF(ISNUMBER(N47),MATCH(RIGHT(O47,3),[1]teams!$E$3:$E$14,0),"")</f>
        <v>5</v>
      </c>
    </row>
    <row r="48" spans="1:17" ht="13.35" customHeight="1" x14ac:dyDescent="0.2">
      <c r="A48" s="20" t="str">
        <f>IF(ISNUMBER(K48),INDEX(Verein,K48)&amp;" - "&amp;INDEX(Verein,L48),"")</f>
        <v>BC Tromm 1997 e.V. - BV Ibbenbüren</v>
      </c>
      <c r="B48" s="20"/>
      <c r="C48"/>
      <c r="D48" s="45"/>
      <c r="E48" s="20" t="str">
        <f>IF(ISNUMBER(N48),INDEX(Verein,P48)&amp;" - "&amp;INDEX(Verein,Q48),"")</f>
        <v>BF Malsch - Düsseldorf sur place</v>
      </c>
      <c r="F48" s="20"/>
      <c r="G48" s="2"/>
      <c r="H48" s="18"/>
      <c r="I48" s="1">
        <f>IF(ROW(A3)&lt;=$H$46,ROW(A3)+18,"")</f>
        <v>21</v>
      </c>
      <c r="J48" s="1" t="str">
        <f>IF(ISNUMBER(I48),INDEX([1]spielplanEntwurf!$AP$27:$AP$92,I48),"")</f>
        <v>TROIBB</v>
      </c>
      <c r="K48" s="1">
        <f>IF(ISNUMBER(I48),MATCH(LEFT(J48,3),[1]teams!$E$3:$E$14,0),"")</f>
        <v>6</v>
      </c>
      <c r="L48" s="17">
        <f>IF(ISNUMBER(I48),MATCH(RIGHT(J48,3),[1]teams!$E$3:$E$14,0),"")</f>
        <v>9</v>
      </c>
      <c r="M48" s="18"/>
      <c r="N48" s="1">
        <f>IF(ROW(A3)&lt;=$M$46,MAX($I$46:$I$49)+ROW(A3),"")</f>
        <v>24</v>
      </c>
      <c r="O48" s="1" t="str">
        <f>IF(ISNUMBER(N48),INDEX([1]spielplanEntwurf!$AP$27:$AP$92,N48),"")</f>
        <v>MALDÜS</v>
      </c>
      <c r="P48" s="1">
        <f>IF(ISNUMBER(N48),MATCH(LEFT(O48,3),[1]teams!$E$3:$E$14,0),"")</f>
        <v>8</v>
      </c>
      <c r="Q48" s="17">
        <f>IF(ISNUMBER(N48),MATCH(RIGHT(O48,3),[1]teams!$E$3:$E$14,0),"")</f>
        <v>10</v>
      </c>
    </row>
    <row r="49" spans="1:17" ht="13.35" customHeight="1" x14ac:dyDescent="0.2">
      <c r="A49" s="50" t="str">
        <f>IF(ISNUMBER(K49),INDEX(Verein,K49)&amp;" - "&amp;INDEX(Verein,L49),"")</f>
        <v/>
      </c>
      <c r="B49" s="50"/>
      <c r="C49"/>
      <c r="D49" s="45"/>
      <c r="E49" s="20" t="str">
        <f>IF(ISNUMBER(N49),INDEX(Verein,P49)&amp;" - "&amp;INDEX(Verein,Q49),"")</f>
        <v/>
      </c>
      <c r="F49" s="20"/>
      <c r="G49" s="2"/>
      <c r="H49" s="18"/>
      <c r="I49" s="1" t="str">
        <f>IF(ROW(A4)&lt;=$H$46,ROW(A4)+18,"")</f>
        <v/>
      </c>
      <c r="J49" s="1" t="str">
        <f>IF(ISNUMBER(I49),INDEX([1]spielplanEntwurf!$AP$27:$AP$92,I49),"")</f>
        <v/>
      </c>
      <c r="K49" s="1" t="str">
        <f>IF(ISNUMBER(I49),MATCH(LEFT(J49,3),[1]teams!$E$3:$E$14,0),"")</f>
        <v/>
      </c>
      <c r="L49" s="17" t="str">
        <f>IF(ISNUMBER(I49),MATCH(RIGHT(J49,3),[1]teams!$E$3:$E$14,0),"")</f>
        <v/>
      </c>
      <c r="M49" s="18"/>
      <c r="N49" s="1" t="str">
        <f>IF(ROW(A4)&lt;=$M$46,MAX($I$46:$I$49)+ROW(A4),"")</f>
        <v/>
      </c>
      <c r="O49" s="1" t="str">
        <f>IF(ISNUMBER(N49),INDEX([1]spielplanEntwurf!$AP$27:$AP$92,N49),"")</f>
        <v/>
      </c>
      <c r="P49" s="1" t="str">
        <f>IF(ISNUMBER(N49),MATCH(LEFT(O49,3),[1]teams!$E$3:$E$14,0),"")</f>
        <v/>
      </c>
      <c r="Q49" s="17" t="str">
        <f>IF(ISNUMBER(N49),MATCH(RIGHT(O49,3),[1]teams!$E$3:$E$14,0),"")</f>
        <v/>
      </c>
    </row>
    <row r="50" spans="1:17" ht="13.35" customHeight="1" x14ac:dyDescent="0.2">
      <c r="A50" s="24" t="s">
        <v>15</v>
      </c>
      <c r="B50" s="12" t="str">
        <f>IF(ISNUMBER(K50),INDEX(Verein,K50)&amp;" - "&amp;INDEX(Verein,L50),"")</f>
        <v/>
      </c>
      <c r="C50"/>
      <c r="D50" s="45"/>
      <c r="E50" s="24" t="str">
        <f>A50</f>
        <v>Runde 5</v>
      </c>
      <c r="F50" t="str">
        <f>IF(ISNUMBER(N50),INDEX(Verein,P50)&amp;" - "&amp;INDEX(Verein,Q50),"")</f>
        <v/>
      </c>
      <c r="G50" s="2"/>
      <c r="H50" s="48"/>
      <c r="I50" s="47"/>
      <c r="J50" s="47"/>
      <c r="K50" s="47"/>
      <c r="L50" s="46"/>
      <c r="M50" s="48"/>
      <c r="N50" s="47"/>
      <c r="O50" s="47"/>
      <c r="P50" s="47"/>
      <c r="Q50" s="46"/>
    </row>
    <row r="51" spans="1:17" ht="13.35" customHeight="1" x14ac:dyDescent="0.2">
      <c r="A51" s="20" t="str">
        <f>IF(ISNUMBER(K51),INDEX(Verein,K51)&amp;" - "&amp;INDEX(Verein,L51),"")</f>
        <v>PF Saarbrücken e.V. - SV Siemens Mülheim</v>
      </c>
      <c r="B51" s="20"/>
      <c r="C51"/>
      <c r="D51" s="45"/>
      <c r="E51" s="20" t="str">
        <f>IF(ISNUMBER(N51),INDEX(Verein,P51)&amp;" - "&amp;INDEX(Verein,Q51),"")</f>
        <v>1. BCP Bad Godesberg - 1. MKWU München</v>
      </c>
      <c r="F51" s="20"/>
      <c r="G51" s="2"/>
      <c r="H51" s="18"/>
      <c r="I51" s="1">
        <f>IF(ISNUMBER(I46),I46+6,"")</f>
        <v>25</v>
      </c>
      <c r="J51" s="1" t="str">
        <f>IF(ISNUMBER(I51),INDEX([1]spielplanEntwurf!$AP$27:$AP$92,I51),"")</f>
        <v>SABMÜL</v>
      </c>
      <c r="K51" s="1">
        <f>IF(ISNUMBER(I51),MATCH(LEFT(J51,3),[1]teams!$E$3:$E$14,0),"")</f>
        <v>1</v>
      </c>
      <c r="L51" s="17">
        <f>IF(ISNUMBER(I51),MATCH(RIGHT(J51,3),[1]teams!$E$3:$E$14,0),"")</f>
        <v>4</v>
      </c>
      <c r="M51" s="18"/>
      <c r="N51" s="1">
        <f>IF(ISNUMBER(N46),N46+6,"")</f>
        <v>28</v>
      </c>
      <c r="O51" s="1" t="str">
        <f>IF(ISNUMBER(N51),INDEX([1]spielplanEntwurf!$AP$27:$AP$92,N51),"")</f>
        <v>GODMÜN</v>
      </c>
      <c r="P51" s="1">
        <f>IF(ISNUMBER(N51),MATCH(LEFT(O51,3),[1]teams!$E$3:$E$14,0),"")</f>
        <v>2</v>
      </c>
      <c r="Q51" s="17">
        <f>IF(ISNUMBER(N51),MATCH(RIGHT(O51,3),[1]teams!$E$3:$E$14,0),"")</f>
        <v>3</v>
      </c>
    </row>
    <row r="52" spans="1:17" ht="13.35" customHeight="1" x14ac:dyDescent="0.2">
      <c r="A52" s="20" t="str">
        <f>IF(ISNUMBER(K52),INDEX(Verein,K52)&amp;" - "&amp;INDEX(Verein,L52),"")</f>
        <v>BC Tromm 1997 e.V. - VFPS Osterholz-Scharmbeck</v>
      </c>
      <c r="B52" s="20"/>
      <c r="C52"/>
      <c r="D52" s="45"/>
      <c r="E52" s="20" t="str">
        <f>IF(ISNUMBER(N52),INDEX(Verein,P52)&amp;" - "&amp;INDEX(Verein,Q52),"")</f>
        <v>BC Niedersalbach - BF Malsch</v>
      </c>
      <c r="F52" s="20"/>
      <c r="G52" s="2"/>
      <c r="H52" s="18"/>
      <c r="I52" s="1">
        <f>IF(ISNUMBER(I47),I47+6,"")</f>
        <v>26</v>
      </c>
      <c r="J52" s="1" t="str">
        <f>IF(ISNUMBER(I52),INDEX([1]spielplanEntwurf!$AP$27:$AP$92,I52),"")</f>
        <v>TROOHZ</v>
      </c>
      <c r="K52" s="1">
        <f>IF(ISNUMBER(I52),MATCH(LEFT(J52,3),[1]teams!$E$3:$E$14,0),"")</f>
        <v>6</v>
      </c>
      <c r="L52" s="17">
        <f>IF(ISNUMBER(I52),MATCH(RIGHT(J52,3),[1]teams!$E$3:$E$14,0),"")</f>
        <v>12</v>
      </c>
      <c r="M52" s="18"/>
      <c r="N52" s="1">
        <f>IF(ISNUMBER(N47),N47+6,"")</f>
        <v>29</v>
      </c>
      <c r="O52" s="1" t="str">
        <f>IF(ISNUMBER(N52),INDEX([1]spielplanEntwurf!$AP$27:$AP$92,N52),"")</f>
        <v>NIEMAL</v>
      </c>
      <c r="P52" s="1">
        <f>IF(ISNUMBER(N52),MATCH(LEFT(O52,3),[1]teams!$E$3:$E$14,0),"")</f>
        <v>5</v>
      </c>
      <c r="Q52" s="17">
        <f>IF(ISNUMBER(N52),MATCH(RIGHT(O52,3),[1]teams!$E$3:$E$14,0),"")</f>
        <v>8</v>
      </c>
    </row>
    <row r="53" spans="1:17" ht="13.35" customHeight="1" x14ac:dyDescent="0.2">
      <c r="A53" s="20" t="str">
        <f>IF(ISNUMBER(K53),INDEX(Verein,K53)&amp;" - "&amp;INDEX(Verein,L53),"")</f>
        <v>BC Herxheim - BV Ibbenbüren</v>
      </c>
      <c r="B53" s="20"/>
      <c r="C53"/>
      <c r="D53" s="45"/>
      <c r="E53" s="20" t="str">
        <f>IF(ISNUMBER(N53),INDEX(Verein,P53)&amp;" - "&amp;INDEX(Verein,Q53),"")</f>
        <v>Düsseldorf sur place - PC Burggarten Horb</v>
      </c>
      <c r="F53" s="20"/>
      <c r="G53" s="2"/>
      <c r="H53" s="18"/>
      <c r="I53" s="1">
        <f>IF(ISNUMBER(I48),I48+6,"")</f>
        <v>27</v>
      </c>
      <c r="J53" s="1" t="str">
        <f>IF(ISNUMBER(I53),INDEX([1]spielplanEntwurf!$AP$27:$AP$92,I53),"")</f>
        <v>HEXIBB</v>
      </c>
      <c r="K53" s="1">
        <f>IF(ISNUMBER(I53),MATCH(LEFT(J53,3),[1]teams!$E$3:$E$14,0),"")</f>
        <v>7</v>
      </c>
      <c r="L53" s="17">
        <f>IF(ISNUMBER(I53),MATCH(RIGHT(J53,3),[1]teams!$E$3:$E$14,0),"")</f>
        <v>9</v>
      </c>
      <c r="M53" s="18"/>
      <c r="N53" s="1">
        <f>IF(ISNUMBER(N48),N48+6,"")</f>
        <v>30</v>
      </c>
      <c r="O53" s="1" t="str">
        <f>IF(ISNUMBER(N53),INDEX([1]spielplanEntwurf!$AP$27:$AP$92,N53),"")</f>
        <v>DÜSHOR</v>
      </c>
      <c r="P53" s="1">
        <f>IF(ISNUMBER(N53),MATCH(LEFT(O53,3),[1]teams!$E$3:$E$14,0),"")</f>
        <v>10</v>
      </c>
      <c r="Q53" s="17">
        <f>IF(ISNUMBER(N53),MATCH(RIGHT(O53,3),[1]teams!$E$3:$E$14,0),"")</f>
        <v>11</v>
      </c>
    </row>
    <row r="54" spans="1:17" ht="13.35" customHeight="1" x14ac:dyDescent="0.2">
      <c r="A54" s="49"/>
      <c r="B54" s="49"/>
      <c r="C54"/>
      <c r="D54" s="45"/>
      <c r="E54" s="20" t="str">
        <f>IF(ISNUMBER(N54),INDEX(Verein,P54)&amp;" - "&amp;INDEX(Verein,Q54),"")</f>
        <v/>
      </c>
      <c r="F54" s="20"/>
      <c r="G54" s="2"/>
      <c r="H54" s="18"/>
      <c r="I54" s="1" t="str">
        <f>IF(ISNUMBER(I49),I49+6,"")</f>
        <v/>
      </c>
      <c r="J54" s="1" t="str">
        <f>IF(ISNUMBER(I54),INDEX([1]spielplanEntwurf!$AP$27:$AP$92,I54),"")</f>
        <v/>
      </c>
      <c r="K54" s="1" t="str">
        <f>IF(ISNUMBER(I54),MATCH(LEFT(J54,3),[1]teams!$E$3:$E$14,0),"")</f>
        <v/>
      </c>
      <c r="L54" s="17" t="str">
        <f>IF(ISNUMBER(I54),MATCH(RIGHT(J54,3),[1]teams!$E$3:$E$14,0),"")</f>
        <v/>
      </c>
      <c r="M54" s="18"/>
      <c r="N54" s="1" t="str">
        <f>IF(ISNUMBER(N49),N49+6,"")</f>
        <v/>
      </c>
      <c r="O54" s="1" t="str">
        <f>IF(ISNUMBER(N54),INDEX([1]spielplanEntwurf!$AP$27:$AP$92,N54),"")</f>
        <v/>
      </c>
      <c r="P54" s="1" t="str">
        <f>IF(ISNUMBER(N54),MATCH(LEFT(O54,3),[1]teams!$E$3:$E$14,0),"")</f>
        <v/>
      </c>
      <c r="Q54" s="17" t="str">
        <f>IF(ISNUMBER(N54),MATCH(RIGHT(O54,3),[1]teams!$E$3:$E$14,0),"")</f>
        <v/>
      </c>
    </row>
    <row r="55" spans="1:17" ht="13.35" customHeight="1" x14ac:dyDescent="0.2">
      <c r="A55" s="24" t="s">
        <v>14</v>
      </c>
      <c r="B55" s="12" t="str">
        <f>IF(ISNUMBER(K55),INDEX(Verein,K55)&amp;" - "&amp;INDEX(Verein,L55),"")</f>
        <v/>
      </c>
      <c r="C55"/>
      <c r="D55" s="45"/>
      <c r="E55" s="24" t="str">
        <f>A55</f>
        <v>Runde 6</v>
      </c>
      <c r="F55" t="str">
        <f>IF(ISNUMBER(N55),INDEX(Verein,P55)&amp;" - "&amp;INDEX(Verein,Q55),"")</f>
        <v/>
      </c>
      <c r="G55" s="2"/>
      <c r="H55" s="48"/>
      <c r="I55" s="47"/>
      <c r="J55" s="47"/>
      <c r="K55" s="47"/>
      <c r="L55" s="46"/>
      <c r="M55" s="48"/>
      <c r="N55" s="47"/>
      <c r="O55" s="47"/>
      <c r="P55" s="47"/>
      <c r="Q55" s="46"/>
    </row>
    <row r="56" spans="1:17" ht="13.35" customHeight="1" x14ac:dyDescent="0.2">
      <c r="A56" s="20" t="str">
        <f>IF(ISNUMBER(K56),INDEX(Verein,K56)&amp;" - "&amp;INDEX(Verein,L56),"")</f>
        <v>PF Saarbrücken e.V. - BV Ibbenbüren</v>
      </c>
      <c r="B56" s="20"/>
      <c r="C56"/>
      <c r="D56" s="45"/>
      <c r="E56" s="20" t="str">
        <f>IF(ISNUMBER(N56),INDEX(Verein,P56)&amp;" - "&amp;INDEX(Verein,Q56),"")</f>
        <v>1. BCP Bad Godesberg - BF Malsch</v>
      </c>
      <c r="F56" s="20"/>
      <c r="G56" s="2"/>
      <c r="H56" s="18"/>
      <c r="I56" s="1">
        <f>IF(ISNUMBER(I51),I51+6,"")</f>
        <v>31</v>
      </c>
      <c r="J56" s="1" t="str">
        <f>IF(ISNUMBER(I56),INDEX([1]spielplanEntwurf!$AP$27:$AP$92,I56),"")</f>
        <v>SABIBB</v>
      </c>
      <c r="K56" s="1">
        <f>IF(ISNUMBER(I56),MATCH(LEFT(J56,3),[1]teams!$E$3:$E$14,0),"")</f>
        <v>1</v>
      </c>
      <c r="L56" s="17">
        <f>IF(ISNUMBER(I56),MATCH(RIGHT(J56,3),[1]teams!$E$3:$E$14,0),"")</f>
        <v>9</v>
      </c>
      <c r="M56" s="18"/>
      <c r="N56" s="1">
        <f>IF(ISNUMBER(N51),N51+6,"")</f>
        <v>34</v>
      </c>
      <c r="O56" s="1" t="str">
        <f>IF(ISNUMBER(N56),INDEX([1]spielplanEntwurf!$AP$27:$AP$92,N56),"")</f>
        <v>GODMAL</v>
      </c>
      <c r="P56" s="1">
        <f>IF(ISNUMBER(N56),MATCH(LEFT(O56,3),[1]teams!$E$3:$E$14,0),"")</f>
        <v>2</v>
      </c>
      <c r="Q56" s="17">
        <f>IF(ISNUMBER(N56),MATCH(RIGHT(O56,3),[1]teams!$E$3:$E$14,0),"")</f>
        <v>8</v>
      </c>
    </row>
    <row r="57" spans="1:17" ht="13.35" customHeight="1" x14ac:dyDescent="0.2">
      <c r="A57" s="20" t="str">
        <f>IF(ISNUMBER(K57),INDEX(Verein,K57)&amp;" - "&amp;INDEX(Verein,L57),"")</f>
        <v>SV Siemens Mülheim - BC Tromm 1997 e.V.</v>
      </c>
      <c r="B57" s="20"/>
      <c r="C57"/>
      <c r="D57" s="45"/>
      <c r="E57" s="20" t="str">
        <f>IF(ISNUMBER(N57),INDEX(Verein,P57)&amp;" - "&amp;INDEX(Verein,Q57),"")</f>
        <v>1. MKWU München - Düsseldorf sur place</v>
      </c>
      <c r="F57" s="20"/>
      <c r="G57" s="2"/>
      <c r="H57" s="18"/>
      <c r="I57" s="1">
        <f>IF(ISNUMBER(I52),I52+6,"")</f>
        <v>32</v>
      </c>
      <c r="J57" s="1" t="str">
        <f>IF(ISNUMBER(I57),INDEX([1]spielplanEntwurf!$AP$27:$AP$92,I57),"")</f>
        <v>MÜLTRO</v>
      </c>
      <c r="K57" s="1">
        <f>IF(ISNUMBER(I57),MATCH(LEFT(J57,3),[1]teams!$E$3:$E$14,0),"")</f>
        <v>4</v>
      </c>
      <c r="L57" s="17">
        <f>IF(ISNUMBER(I57),MATCH(RIGHT(J57,3),[1]teams!$E$3:$E$14,0),"")</f>
        <v>6</v>
      </c>
      <c r="M57" s="18"/>
      <c r="N57" s="1">
        <f>IF(ISNUMBER(N52),N52+6,"")</f>
        <v>35</v>
      </c>
      <c r="O57" s="1" t="str">
        <f>IF(ISNUMBER(N57),INDEX([1]spielplanEntwurf!$AP$27:$AP$92,N57),"")</f>
        <v>MÜNDÜS</v>
      </c>
      <c r="P57" s="1">
        <f>IF(ISNUMBER(N57),MATCH(LEFT(O57,3),[1]teams!$E$3:$E$14,0),"")</f>
        <v>3</v>
      </c>
      <c r="Q57" s="17">
        <f>IF(ISNUMBER(N57),MATCH(RIGHT(O57,3),[1]teams!$E$3:$E$14,0),"")</f>
        <v>10</v>
      </c>
    </row>
    <row r="58" spans="1:17" ht="13.35" customHeight="1" x14ac:dyDescent="0.2">
      <c r="A58" s="20" t="str">
        <f>IF(ISNUMBER(K58),INDEX(Verein,K58)&amp;" - "&amp;INDEX(Verein,L58),"")</f>
        <v>BC Herxheim - VFPS Osterholz-Scharmbeck</v>
      </c>
      <c r="B58" s="20"/>
      <c r="C58"/>
      <c r="D58" s="45"/>
      <c r="E58" s="20" t="str">
        <f>IF(ISNUMBER(N58),INDEX(Verein,P58)&amp;" - "&amp;INDEX(Verein,Q58),"")</f>
        <v>BC Niedersalbach - PC Burggarten Horb</v>
      </c>
      <c r="F58" s="20"/>
      <c r="G58" s="2"/>
      <c r="H58" s="18"/>
      <c r="I58" s="1">
        <f>IF(ISNUMBER(I53),I53+6,"")</f>
        <v>33</v>
      </c>
      <c r="J58" s="1" t="str">
        <f>IF(ISNUMBER(I58),INDEX([1]spielplanEntwurf!$AP$27:$AP$92,I58),"")</f>
        <v>HEXOHZ</v>
      </c>
      <c r="K58" s="1">
        <f>IF(ISNUMBER(I58),MATCH(LEFT(J58,3),[1]teams!$E$3:$E$14,0),"")</f>
        <v>7</v>
      </c>
      <c r="L58" s="17">
        <f>IF(ISNUMBER(I58),MATCH(RIGHT(J58,3),[1]teams!$E$3:$E$14,0),"")</f>
        <v>12</v>
      </c>
      <c r="M58" s="18"/>
      <c r="N58" s="1">
        <f>IF(ISNUMBER(N53),N53+6,"")</f>
        <v>36</v>
      </c>
      <c r="O58" s="1" t="str">
        <f>IF(ISNUMBER(N58),INDEX([1]spielplanEntwurf!$AP$27:$AP$92,N58),"")</f>
        <v>NIEHOR</v>
      </c>
      <c r="P58" s="1">
        <f>IF(ISNUMBER(N58),MATCH(LEFT(O58,3),[1]teams!$E$3:$E$14,0),"")</f>
        <v>5</v>
      </c>
      <c r="Q58" s="17">
        <f>IF(ISNUMBER(N58),MATCH(RIGHT(O58,3),[1]teams!$E$3:$E$14,0),"")</f>
        <v>11</v>
      </c>
    </row>
    <row r="59" spans="1:17" ht="13.35" customHeight="1" x14ac:dyDescent="0.2">
      <c r="A59" s="20"/>
      <c r="B59" s="20"/>
      <c r="C59"/>
      <c r="D59" s="45"/>
      <c r="E59" s="20" t="str">
        <f>IF(ISNUMBER(N59),INDEX(Verein,P59)&amp;" - "&amp;INDEX(Verein,Q59),"")</f>
        <v/>
      </c>
      <c r="F59" s="20"/>
      <c r="G59" s="2"/>
      <c r="H59" s="14"/>
      <c r="I59" s="31" t="str">
        <f>IF(ISNUMBER(I54),I54+6,"")</f>
        <v/>
      </c>
      <c r="J59" s="31" t="str">
        <f>IF(ISNUMBER(I59),INDEX([1]spielplanEntwurf!$AP$27:$AP$92,I59),"")</f>
        <v/>
      </c>
      <c r="K59" s="31" t="str">
        <f>IF(ISNUMBER(I59),MATCH(LEFT(J59,3),[1]teams!$E$3:$E$14,0),"")</f>
        <v/>
      </c>
      <c r="L59" s="13" t="str">
        <f>IF(ISNUMBER(I59),MATCH(RIGHT(J59,3),[1]teams!$E$3:$E$14,0),"")</f>
        <v/>
      </c>
      <c r="M59" s="14"/>
      <c r="N59" s="31" t="str">
        <f>IF(ISNUMBER(N54),N54+6,"")</f>
        <v/>
      </c>
      <c r="O59" s="31" t="str">
        <f>IF(ISNUMBER(N59),INDEX([1]spielplanEntwurf!$AP$27:$AP$92,N59),"")</f>
        <v/>
      </c>
      <c r="P59" s="31" t="str">
        <f>IF(ISNUMBER(N59),MATCH(LEFT(O59,3),[1]teams!$E$3:$E$14,0),"")</f>
        <v/>
      </c>
      <c r="Q59" s="13" t="str">
        <f>IF(ISNUMBER(N59),MATCH(RIGHT(O59,3),[1]teams!$E$3:$E$14,0),"")</f>
        <v/>
      </c>
    </row>
    <row r="60" spans="1:17" ht="13.35" customHeight="1" x14ac:dyDescent="0.2">
      <c r="A60"/>
      <c r="B60"/>
      <c r="C60"/>
      <c r="D60"/>
      <c r="E60"/>
      <c r="F60"/>
      <c r="G60" s="2"/>
    </row>
    <row r="61" spans="1:17" ht="20.100000000000001" customHeight="1" x14ac:dyDescent="0.2">
      <c r="A61" s="44" t="str">
        <f>"Spieltag 3 &gt; "&amp;TEXT([1]start!C10,"TTT T. MMM JJJJ")</f>
        <v>Spieltag 3 &gt; Sa 31. Aug 2019</v>
      </c>
      <c r="B61" s="44"/>
      <c r="C61" s="43"/>
      <c r="D61" s="43"/>
      <c r="E61" s="42"/>
      <c r="F61" s="41" t="s">
        <v>9</v>
      </c>
      <c r="G61" s="2"/>
    </row>
    <row r="62" spans="1:17" ht="13.35" customHeight="1" x14ac:dyDescent="0.2">
      <c r="A62" s="35" t="s">
        <v>8</v>
      </c>
      <c r="B62" s="34" t="str">
        <f>[1]start!C22</f>
        <v>Denzlingen</v>
      </c>
      <c r="G62" s="2"/>
    </row>
    <row r="63" spans="1:17" ht="13.35" customHeight="1" x14ac:dyDescent="0.2">
      <c r="A63" s="33"/>
      <c r="B63" s="32" t="str">
        <f>IF(LEN([1]start!H22)&gt;0,[1]start!H22,"")</f>
        <v>Alemannenstraße 17, 79211 Denzlingen</v>
      </c>
      <c r="C63" s="31"/>
      <c r="D63" s="31"/>
      <c r="E63" s="30"/>
      <c r="F63" s="29"/>
      <c r="G63" s="2"/>
    </row>
    <row r="64" spans="1:17" ht="13.35" customHeight="1" x14ac:dyDescent="0.2">
      <c r="A64" s="7" t="s">
        <v>7</v>
      </c>
      <c r="B64" t="str">
        <f>[1]spielplanEntwurf!B60</f>
        <v>PF Saarbrücken e.V.</v>
      </c>
      <c r="E64" s="7"/>
      <c r="F64" t="str">
        <f>[1]spielplanEntwurf!B66</f>
        <v>BC Herxheim</v>
      </c>
      <c r="G64" s="2"/>
    </row>
    <row r="65" spans="1:12" ht="13.35" customHeight="1" x14ac:dyDescent="0.2">
      <c r="A65" s="28"/>
      <c r="B65" t="str">
        <f>[1]spielplanEntwurf!B61</f>
        <v>1. BCP Bad Godesberg</v>
      </c>
      <c r="C65"/>
      <c r="D65"/>
      <c r="E65" s="28"/>
      <c r="F65" t="str">
        <f>[1]spielplanEntwurf!B67</f>
        <v>BF Malsch</v>
      </c>
      <c r="G65" s="2"/>
    </row>
    <row r="66" spans="1:12" ht="13.35" customHeight="1" x14ac:dyDescent="0.2">
      <c r="A66" s="28"/>
      <c r="B66" t="str">
        <f>[1]spielplanEntwurf!B62</f>
        <v>1. MKWU München</v>
      </c>
      <c r="C66"/>
      <c r="D66"/>
      <c r="E66" s="28"/>
      <c r="F66" t="str">
        <f>[1]spielplanEntwurf!B68</f>
        <v>BV Ibbenbüren</v>
      </c>
      <c r="G66" s="2"/>
    </row>
    <row r="67" spans="1:12" ht="13.35" customHeight="1" x14ac:dyDescent="0.2">
      <c r="A67" s="28"/>
      <c r="B67" t="str">
        <f>[1]spielplanEntwurf!B63</f>
        <v>SV Siemens Mülheim</v>
      </c>
      <c r="C67"/>
      <c r="D67"/>
      <c r="E67" s="28"/>
      <c r="F67" t="str">
        <f>[1]spielplanEntwurf!B69</f>
        <v>Düsseldorf sur place</v>
      </c>
      <c r="G67" s="2"/>
    </row>
    <row r="68" spans="1:12" ht="13.35" customHeight="1" x14ac:dyDescent="0.2">
      <c r="A68" s="28"/>
      <c r="B68" t="str">
        <f>[1]spielplanEntwurf!B64</f>
        <v>BC Niedersalbach</v>
      </c>
      <c r="C68"/>
      <c r="D68"/>
      <c r="E68" s="28"/>
      <c r="F68" t="str">
        <f>[1]spielplanEntwurf!B70</f>
        <v>PC Burggarten Horb</v>
      </c>
      <c r="G68" s="2"/>
    </row>
    <row r="69" spans="1:12" ht="13.35" customHeight="1" x14ac:dyDescent="0.2">
      <c r="A69" s="28"/>
      <c r="B69" t="str">
        <f>[1]spielplanEntwurf!B65</f>
        <v>BC Tromm 1997 e.V.</v>
      </c>
      <c r="C69"/>
      <c r="D69"/>
      <c r="E69" s="28"/>
      <c r="F69" t="str">
        <f>[1]spielplanEntwurf!B71</f>
        <v>VFPS Osterholz-Scharmbeck</v>
      </c>
      <c r="G69" s="2"/>
    </row>
    <row r="70" spans="1:12" ht="13.35" customHeight="1" x14ac:dyDescent="0.2">
      <c r="A70" s="28"/>
      <c r="B70"/>
      <c r="C70"/>
      <c r="D70"/>
      <c r="E70" s="28"/>
      <c r="F70"/>
      <c r="G70" s="2"/>
    </row>
    <row r="71" spans="1:12" ht="13.35" customHeight="1" x14ac:dyDescent="0.2">
      <c r="A71" s="24" t="s">
        <v>13</v>
      </c>
      <c r="C71"/>
      <c r="D71"/>
      <c r="E71" s="24"/>
      <c r="G71" s="2"/>
      <c r="J71" s="27" t="s">
        <v>12</v>
      </c>
      <c r="K71" s="26"/>
      <c r="L71" s="25"/>
    </row>
    <row r="72" spans="1:12" ht="13.35" customHeight="1" x14ac:dyDescent="0.2">
      <c r="A72" s="20" t="str">
        <f>IF(COUNT(K72:L72)=2,INDEX(Verein,K72)&amp;" - "&amp;INDEX(Verein,L72),"")</f>
        <v>PF Saarbrücken e.V. - 1. MKWU München</v>
      </c>
      <c r="B72" s="20"/>
      <c r="C72"/>
      <c r="D72"/>
      <c r="E72" s="20" t="str">
        <f>IF(COUNT(K75:L75)=2,INDEX(Verein,K75)&amp;" - "&amp;INDEX(Verein,L75),"")</f>
        <v>BC Niedersalbach - BC Tromm 1997 e.V.</v>
      </c>
      <c r="F72" s="20"/>
      <c r="G72" s="2"/>
      <c r="J72" s="23" t="str">
        <f>[1]spielplanEntwurf!AP63</f>
        <v>SABMÜN</v>
      </c>
      <c r="K72" s="22">
        <f>MATCH(LEFT(J72,3),[1]teams!$E$3:$E$14,0)</f>
        <v>1</v>
      </c>
      <c r="L72" s="21">
        <f>MATCH(RIGHT(J72,3),[1]teams!$E$3:$E$14,0)</f>
        <v>3</v>
      </c>
    </row>
    <row r="73" spans="1:12" ht="13.35" customHeight="1" x14ac:dyDescent="0.2">
      <c r="A73" s="20" t="str">
        <f>IF(COUNT(K73:L73)=2,INDEX(Verein,K73)&amp;" - "&amp;INDEX(Verein,L73),"")</f>
        <v>1. BCP Bad Godesberg - BC Herxheim</v>
      </c>
      <c r="B73" s="20"/>
      <c r="C73"/>
      <c r="D73"/>
      <c r="E73" s="20" t="str">
        <f>IF(COUNT(K76:L76)=2,INDEX(Verein,K76)&amp;" - "&amp;INDEX(Verein,L76),"")</f>
        <v>BF Malsch - PC Burggarten Horb</v>
      </c>
      <c r="F73" s="20"/>
      <c r="G73" s="2"/>
      <c r="J73" s="19" t="str">
        <f>[1]spielplanEntwurf!AP64</f>
        <v>GODHEX</v>
      </c>
      <c r="K73" s="18">
        <f>MATCH(LEFT(J73,3),[1]teams!$E$3:$E$14,0)</f>
        <v>2</v>
      </c>
      <c r="L73" s="17">
        <f>MATCH(RIGHT(J73,3),[1]teams!$E$3:$E$14,0)</f>
        <v>7</v>
      </c>
    </row>
    <row r="74" spans="1:12" ht="13.35" customHeight="1" x14ac:dyDescent="0.2">
      <c r="A74" s="20" t="str">
        <f>IF(COUNT(K74:L74)=2,INDEX(Verein,K74)&amp;" - "&amp;INDEX(Verein,L74),"")</f>
        <v>SV Siemens Mülheim - BV Ibbenbüren</v>
      </c>
      <c r="B74" s="20"/>
      <c r="C74"/>
      <c r="D74"/>
      <c r="E74" s="20" t="str">
        <f>IF(COUNT(K77:L77)=2,INDEX(Verein,K77)&amp;" - "&amp;INDEX(Verein,L77),"")</f>
        <v>Düsseldorf sur place - VFPS Osterholz-Scharmbeck</v>
      </c>
      <c r="F74" s="20"/>
      <c r="G74" s="2"/>
      <c r="J74" s="19" t="str">
        <f>[1]spielplanEntwurf!AP65</f>
        <v>MÜLIBB</v>
      </c>
      <c r="K74" s="18">
        <f>MATCH(LEFT(J74,3),[1]teams!$E$3:$E$14,0)</f>
        <v>4</v>
      </c>
      <c r="L74" s="17">
        <f>MATCH(RIGHT(J74,3),[1]teams!$E$3:$E$14,0)</f>
        <v>9</v>
      </c>
    </row>
    <row r="75" spans="1:12" ht="13.35" customHeight="1" x14ac:dyDescent="0.2">
      <c r="A75" s="40" t="str">
        <f>IF(ISNUMBER(K70),INDEX(Verein,K70)&amp;" - "&amp;INDEX(Verein,L70),"")</f>
        <v/>
      </c>
      <c r="B75" s="40"/>
      <c r="C75"/>
      <c r="D75"/>
      <c r="E75" s="40" t="str">
        <f>IF(ISNUMBER(O70),INDEX(Verein,O70)&amp;" - "&amp;INDEX(Verein,P70),"")</f>
        <v/>
      </c>
      <c r="F75" s="40"/>
      <c r="G75" s="2"/>
      <c r="J75" s="19" t="str">
        <f>[1]spielplanEntwurf!AP66</f>
        <v>NIETRO</v>
      </c>
      <c r="K75" s="18">
        <f>MATCH(LEFT(J75,3),[1]teams!$E$3:$E$14,0)</f>
        <v>5</v>
      </c>
      <c r="L75" s="17">
        <f>MATCH(RIGHT(J75,3),[1]teams!$E$3:$E$14,0)</f>
        <v>6</v>
      </c>
    </row>
    <row r="76" spans="1:12" ht="13.35" customHeight="1" x14ac:dyDescent="0.2">
      <c r="A76" s="24" t="s">
        <v>11</v>
      </c>
      <c r="B76"/>
      <c r="C76"/>
      <c r="D76"/>
      <c r="E76" s="24"/>
      <c r="F76"/>
      <c r="G76" s="2"/>
      <c r="J76" s="19" t="str">
        <f>[1]spielplanEntwurf!AP67</f>
        <v>MALHOR</v>
      </c>
      <c r="K76" s="18">
        <f>MATCH(LEFT(J76,3),[1]teams!$E$3:$E$14,0)</f>
        <v>8</v>
      </c>
      <c r="L76" s="17">
        <f>MATCH(RIGHT(J76,3),[1]teams!$E$3:$E$14,0)</f>
        <v>11</v>
      </c>
    </row>
    <row r="77" spans="1:12" ht="13.35" customHeight="1" x14ac:dyDescent="0.2">
      <c r="A77" s="20" t="str">
        <f>IF(COUNT(K78:L78)=2,INDEX(Verein,K78)&amp;" - "&amp;INDEX(Verein,L78),"")</f>
        <v>PF Saarbrücken e.V. - BF Malsch</v>
      </c>
      <c r="B77" s="20"/>
      <c r="C77"/>
      <c r="D77"/>
      <c r="E77" s="20" t="str">
        <f>IF(COUNT(K81:L81)=2,INDEX(Verein,K81)&amp;" - "&amp;INDEX(Verein,L81),"")</f>
        <v>SV Siemens Mülheim - PC Burggarten Horb</v>
      </c>
      <c r="F77" s="20"/>
      <c r="G77" s="2"/>
      <c r="J77" s="15" t="str">
        <f>[1]spielplanEntwurf!AP68</f>
        <v>DÜSOHZ</v>
      </c>
      <c r="K77" s="14">
        <f>MATCH(LEFT(J77,3),[1]teams!$E$3:$E$14,0)</f>
        <v>10</v>
      </c>
      <c r="L77" s="13">
        <f>MATCH(RIGHT(J77,3),[1]teams!$E$3:$E$14,0)</f>
        <v>12</v>
      </c>
    </row>
    <row r="78" spans="1:12" ht="13.35" customHeight="1" x14ac:dyDescent="0.2">
      <c r="A78" s="20" t="str">
        <f>IF(COUNT(K79:L79)=2,INDEX(Verein,K79)&amp;" - "&amp;INDEX(Verein,L79),"")</f>
        <v>1. BCP Bad Godesberg - VFPS Osterholz-Scharmbeck</v>
      </c>
      <c r="B78" s="20"/>
      <c r="C78"/>
      <c r="D78"/>
      <c r="E78" s="20" t="str">
        <f>IF(COUNT(K82:L82)=2,INDEX(Verein,K82)&amp;" - "&amp;INDEX(Verein,L82),"")</f>
        <v>BC Niedersalbach - BV Ibbenbüren</v>
      </c>
      <c r="F78" s="20"/>
      <c r="G78" s="2"/>
      <c r="J78" s="23" t="str">
        <f>[1]spielplanEntwurf!AP69</f>
        <v>SABMAL</v>
      </c>
      <c r="K78" s="22">
        <f>MATCH(LEFT(J78,3),[1]teams!$E$3:$E$14,0)</f>
        <v>1</v>
      </c>
      <c r="L78" s="21">
        <f>MATCH(RIGHT(J78,3),[1]teams!$E$3:$E$14,0)</f>
        <v>8</v>
      </c>
    </row>
    <row r="79" spans="1:12" ht="13.35" customHeight="1" x14ac:dyDescent="0.2">
      <c r="A79" s="20" t="str">
        <f>IF(COUNT(K80:L80)=2,INDEX(Verein,K80)&amp;" - "&amp;INDEX(Verein,L80),"")</f>
        <v>1. MKWU München - BC Tromm 1997 e.V.</v>
      </c>
      <c r="B79" s="20"/>
      <c r="C79"/>
      <c r="D79"/>
      <c r="E79" s="20" t="str">
        <f>IF(COUNT(K83:L83)=2,INDEX(Verein,K83)&amp;" - "&amp;INDEX(Verein,L83),"")</f>
        <v>BC Herxheim - Düsseldorf sur place</v>
      </c>
      <c r="F79" s="20"/>
      <c r="G79" s="2"/>
      <c r="J79" s="19" t="str">
        <f>[1]spielplanEntwurf!AP70</f>
        <v>GODOHZ</v>
      </c>
      <c r="K79" s="18">
        <f>MATCH(LEFT(J79,3),[1]teams!$E$3:$E$14,0)</f>
        <v>2</v>
      </c>
      <c r="L79" s="17">
        <f>MATCH(RIGHT(J79,3),[1]teams!$E$3:$E$14,0)</f>
        <v>12</v>
      </c>
    </row>
    <row r="80" spans="1:12" ht="13.35" customHeight="1" x14ac:dyDescent="0.2">
      <c r="A80" s="40"/>
      <c r="B80" s="40"/>
      <c r="C80"/>
      <c r="D80"/>
      <c r="E80" s="40"/>
      <c r="F80" s="40"/>
      <c r="G80" s="2"/>
      <c r="J80" s="19" t="str">
        <f>[1]spielplanEntwurf!AP71</f>
        <v>MÜNTRO</v>
      </c>
      <c r="K80" s="18">
        <f>MATCH(LEFT(J80,3),[1]teams!$E$3:$E$14,0)</f>
        <v>3</v>
      </c>
      <c r="L80" s="17">
        <f>MATCH(RIGHT(J80,3),[1]teams!$E$3:$E$14,0)</f>
        <v>6</v>
      </c>
    </row>
    <row r="81" spans="1:12" ht="13.35" customHeight="1" x14ac:dyDescent="0.2">
      <c r="A81" s="24" t="s">
        <v>10</v>
      </c>
      <c r="B81"/>
      <c r="C81"/>
      <c r="D81"/>
      <c r="E81" s="24"/>
      <c r="F81"/>
      <c r="G81" s="2"/>
      <c r="J81" s="19" t="str">
        <f>[1]spielplanEntwurf!AP72</f>
        <v>MÜLHOR</v>
      </c>
      <c r="K81" s="18">
        <f>MATCH(LEFT(J81,3),[1]teams!$E$3:$E$14,0)</f>
        <v>4</v>
      </c>
      <c r="L81" s="17">
        <f>MATCH(RIGHT(J81,3),[1]teams!$E$3:$E$14,0)</f>
        <v>11</v>
      </c>
    </row>
    <row r="82" spans="1:12" ht="13.35" customHeight="1" x14ac:dyDescent="0.2">
      <c r="A82" s="20" t="str">
        <f>IF(COUNT(K84:L84)=2,INDEX(Verein,K84)&amp;" - "&amp;INDEX(Verein,L84),"")</f>
        <v>PF Saarbrücken e.V. - BC Niedersalbach</v>
      </c>
      <c r="B82" s="20"/>
      <c r="C82"/>
      <c r="D82"/>
      <c r="E82" s="20" t="str">
        <f>IF(COUNT(K87:L87)=2,INDEX(Verein,K87)&amp;" - "&amp;INDEX(Verein,L87),"")</f>
        <v>BC Tromm 1997 e.V. - BC Herxheim</v>
      </c>
      <c r="F82" s="20"/>
      <c r="G82" s="2"/>
      <c r="J82" s="19" t="str">
        <f>[1]spielplanEntwurf!AP73</f>
        <v>NIEIBB</v>
      </c>
      <c r="K82" s="18">
        <f>MATCH(LEFT(J82,3),[1]teams!$E$3:$E$14,0)</f>
        <v>5</v>
      </c>
      <c r="L82" s="17">
        <f>MATCH(RIGHT(J82,3),[1]teams!$E$3:$E$14,0)</f>
        <v>9</v>
      </c>
    </row>
    <row r="83" spans="1:12" ht="13.35" customHeight="1" x14ac:dyDescent="0.2">
      <c r="A83" s="20" t="str">
        <f>IF(COUNT(K85:L85)=2,INDEX(Verein,K85)&amp;" - "&amp;INDEX(Verein,L85),"")</f>
        <v>1. BCP Bad Godesberg - Düsseldorf sur place</v>
      </c>
      <c r="B83" s="20"/>
      <c r="C83"/>
      <c r="D83"/>
      <c r="E83" s="20" t="str">
        <f>IF(COUNT(K88:L88)=2,INDEX(Verein,K88)&amp;" - "&amp;INDEX(Verein,L88),"")</f>
        <v>BF Malsch - BV Ibbenbüren</v>
      </c>
      <c r="F83" s="20"/>
      <c r="G83" s="2"/>
      <c r="J83" s="15" t="str">
        <f>[1]spielplanEntwurf!AP74</f>
        <v>HEXDÜS</v>
      </c>
      <c r="K83" s="14">
        <f>MATCH(LEFT(J83,3),[1]teams!$E$3:$E$14,0)</f>
        <v>7</v>
      </c>
      <c r="L83" s="13">
        <f>MATCH(RIGHT(J83,3),[1]teams!$E$3:$E$14,0)</f>
        <v>10</v>
      </c>
    </row>
    <row r="84" spans="1:12" ht="13.35" customHeight="1" x14ac:dyDescent="0.2">
      <c r="A84" s="20" t="str">
        <f>IF(COUNT(K86:L86)=2,INDEX(Verein,K86)&amp;" - "&amp;INDEX(Verein,L86),"")</f>
        <v>1. MKWU München - SV Siemens Mülheim</v>
      </c>
      <c r="B84" s="20"/>
      <c r="C84"/>
      <c r="D84"/>
      <c r="E84" s="20" t="str">
        <f>IF(COUNT(K89:L89)=2,INDEX(Verein,K89)&amp;" - "&amp;INDEX(Verein,L89),"")</f>
        <v>PC Burggarten Horb - VFPS Osterholz-Scharmbeck</v>
      </c>
      <c r="F84" s="20"/>
      <c r="G84" s="2"/>
      <c r="J84" s="23" t="str">
        <f>[1]spielplanEntwurf!AP75</f>
        <v>SABNIE</v>
      </c>
      <c r="K84" s="22">
        <f>MATCH(LEFT(J84,3),[1]teams!$E$3:$E$14,0)</f>
        <v>1</v>
      </c>
      <c r="L84" s="21">
        <f>MATCH(RIGHT(J84,3),[1]teams!$E$3:$E$14,0)</f>
        <v>5</v>
      </c>
    </row>
    <row r="85" spans="1:12" ht="13.35" customHeight="1" x14ac:dyDescent="0.2">
      <c r="A85" s="40"/>
      <c r="B85" s="40"/>
      <c r="C85" s="31"/>
      <c r="D85" s="31"/>
      <c r="E85" s="40"/>
      <c r="F85" s="40"/>
      <c r="G85" s="2"/>
      <c r="J85" s="19" t="str">
        <f>[1]spielplanEntwurf!AP76</f>
        <v>GODDÜS</v>
      </c>
      <c r="K85" s="18">
        <f>MATCH(LEFT(J85,3),[1]teams!$E$3:$E$14,0)</f>
        <v>2</v>
      </c>
      <c r="L85" s="17">
        <f>MATCH(RIGHT(J85,3),[1]teams!$E$3:$E$14,0)</f>
        <v>10</v>
      </c>
    </row>
    <row r="86" spans="1:12" ht="20.100000000000001" customHeight="1" x14ac:dyDescent="0.2">
      <c r="A86" s="39" t="str">
        <f>"Spieltag 4 &gt; "&amp;TEXT([1]start!C12,"TTT T. MMM JJJJ")</f>
        <v>Spieltag 4 &gt; So 1. Sep 2019</v>
      </c>
      <c r="B86" s="39"/>
      <c r="C86" s="38"/>
      <c r="D86" s="38"/>
      <c r="E86" s="37"/>
      <c r="F86" s="36" t="s">
        <v>9</v>
      </c>
      <c r="G86" s="2"/>
      <c r="J86" s="19" t="str">
        <f>[1]spielplanEntwurf!AP77</f>
        <v>MÜNMÜL</v>
      </c>
      <c r="K86" s="18">
        <f>MATCH(LEFT(J86,3),[1]teams!$E$3:$E$14,0)</f>
        <v>3</v>
      </c>
      <c r="L86" s="17">
        <f>MATCH(RIGHT(J86,3),[1]teams!$E$3:$E$14,0)</f>
        <v>4</v>
      </c>
    </row>
    <row r="87" spans="1:12" ht="13.35" customHeight="1" x14ac:dyDescent="0.2">
      <c r="A87" s="35" t="s">
        <v>8</v>
      </c>
      <c r="B87" s="34" t="str">
        <f>[1]start!C22</f>
        <v>Denzlingen</v>
      </c>
      <c r="G87" s="2"/>
      <c r="J87" s="19" t="str">
        <f>[1]spielplanEntwurf!AP78</f>
        <v>TROHEX</v>
      </c>
      <c r="K87" s="18">
        <f>MATCH(LEFT(J87,3),[1]teams!$E$3:$E$14,0)</f>
        <v>6</v>
      </c>
      <c r="L87" s="17">
        <f>MATCH(RIGHT(J87,3),[1]teams!$E$3:$E$14,0)</f>
        <v>7</v>
      </c>
    </row>
    <row r="88" spans="1:12" ht="13.35" customHeight="1" x14ac:dyDescent="0.2">
      <c r="A88" s="33"/>
      <c r="B88" s="32" t="str">
        <f>IF(LEN([1]start!H22)&gt;0,[1]start!H22,"")</f>
        <v>Alemannenstraße 17, 79211 Denzlingen</v>
      </c>
      <c r="C88" s="31"/>
      <c r="D88" s="31"/>
      <c r="E88" s="30"/>
      <c r="F88" s="29"/>
      <c r="G88" s="2"/>
      <c r="J88" s="19" t="str">
        <f>[1]spielplanEntwurf!AP79</f>
        <v>MALIBB</v>
      </c>
      <c r="K88" s="18">
        <f>MATCH(LEFT(J88,3),[1]teams!$E$3:$E$14,0)</f>
        <v>8</v>
      </c>
      <c r="L88" s="17">
        <f>MATCH(RIGHT(J88,3),[1]teams!$E$3:$E$14,0)</f>
        <v>9</v>
      </c>
    </row>
    <row r="89" spans="1:12" ht="13.35" customHeight="1" x14ac:dyDescent="0.2">
      <c r="A89" s="7" t="s">
        <v>7</v>
      </c>
      <c r="B89" t="str">
        <f>[1]spielplanEntwurf!B60</f>
        <v>PF Saarbrücken e.V.</v>
      </c>
      <c r="E89" s="7"/>
      <c r="F89" t="str">
        <f>[1]spielplanEntwurf!B66</f>
        <v>BC Herxheim</v>
      </c>
      <c r="G89" s="2"/>
      <c r="J89" s="15" t="str">
        <f>[1]spielplanEntwurf!AP80</f>
        <v>HOROHZ</v>
      </c>
      <c r="K89" s="14">
        <f>MATCH(LEFT(J89,3),[1]teams!$E$3:$E$14,0)</f>
        <v>11</v>
      </c>
      <c r="L89" s="13">
        <f>MATCH(RIGHT(J89,3),[1]teams!$E$3:$E$14,0)</f>
        <v>12</v>
      </c>
    </row>
    <row r="90" spans="1:12" ht="13.35" customHeight="1" x14ac:dyDescent="0.2">
      <c r="A90" s="28"/>
      <c r="B90" t="str">
        <f>[1]spielplanEntwurf!B61</f>
        <v>1. BCP Bad Godesberg</v>
      </c>
      <c r="C90"/>
      <c r="D90"/>
      <c r="E90" s="28"/>
      <c r="F90" t="str">
        <f>[1]spielplanEntwurf!B67</f>
        <v>BF Malsch</v>
      </c>
      <c r="G90" s="2"/>
    </row>
    <row r="91" spans="1:12" ht="13.35" customHeight="1" x14ac:dyDescent="0.2">
      <c r="A91" s="28"/>
      <c r="B91" t="str">
        <f>[1]spielplanEntwurf!B62</f>
        <v>1. MKWU München</v>
      </c>
      <c r="C91"/>
      <c r="D91"/>
      <c r="E91" s="28"/>
      <c r="F91" t="str">
        <f>[1]spielplanEntwurf!B68</f>
        <v>BV Ibbenbüren</v>
      </c>
      <c r="G91" s="2"/>
    </row>
    <row r="92" spans="1:12" ht="13.35" customHeight="1" x14ac:dyDescent="0.2">
      <c r="A92" s="28"/>
      <c r="B92" t="str">
        <f>[1]spielplanEntwurf!B63</f>
        <v>SV Siemens Mülheim</v>
      </c>
      <c r="C92"/>
      <c r="D92"/>
      <c r="E92" s="28"/>
      <c r="F92" t="str">
        <f>[1]spielplanEntwurf!B69</f>
        <v>Düsseldorf sur place</v>
      </c>
      <c r="G92" s="2"/>
    </row>
    <row r="93" spans="1:12" ht="13.35" customHeight="1" x14ac:dyDescent="0.2">
      <c r="A93" s="28"/>
      <c r="B93" t="str">
        <f>[1]spielplanEntwurf!B64</f>
        <v>BC Niedersalbach</v>
      </c>
      <c r="C93"/>
      <c r="D93"/>
      <c r="E93" s="28"/>
      <c r="F93" t="str">
        <f>[1]spielplanEntwurf!B70</f>
        <v>PC Burggarten Horb</v>
      </c>
      <c r="G93" s="2"/>
    </row>
    <row r="94" spans="1:12" ht="13.35" customHeight="1" x14ac:dyDescent="0.2">
      <c r="A94" s="28"/>
      <c r="B94" t="str">
        <f>[1]spielplanEntwurf!B65</f>
        <v>BC Tromm 1997 e.V.</v>
      </c>
      <c r="C94"/>
      <c r="D94"/>
      <c r="E94" s="28"/>
      <c r="F94" t="str">
        <f>[1]spielplanEntwurf!B71</f>
        <v>VFPS Osterholz-Scharmbeck</v>
      </c>
      <c r="G94" s="2"/>
    </row>
    <row r="95" spans="1:12" ht="13.35" customHeight="1" x14ac:dyDescent="0.2">
      <c r="A95" s="28"/>
      <c r="B95"/>
      <c r="C95"/>
      <c r="D95"/>
      <c r="E95" s="28"/>
      <c r="F95"/>
      <c r="G95" s="2"/>
    </row>
    <row r="96" spans="1:12" ht="13.35" customHeight="1" x14ac:dyDescent="0.2">
      <c r="A96" s="24" t="s">
        <v>6</v>
      </c>
      <c r="B96"/>
      <c r="C96"/>
      <c r="D96"/>
      <c r="E96" s="24"/>
      <c r="F96" t="str">
        <f>IF(ISNUMBER(N100),INDEX(Verein,P100)&amp;" - "&amp;INDEX(Verein,Q100),"")</f>
        <v/>
      </c>
      <c r="G96" s="2"/>
      <c r="J96" s="27" t="s">
        <v>5</v>
      </c>
      <c r="K96" s="26"/>
      <c r="L96" s="25"/>
    </row>
    <row r="97" spans="1:12" ht="13.35" customHeight="1" x14ac:dyDescent="0.2">
      <c r="A97" s="20" t="str">
        <f>IF(COUNT(K97:L97)=2,INDEX(Verein,K97)&amp;" - "&amp;INDEX(Verein,L97),"")</f>
        <v>PF Saarbrücken e.V. - 1. BCP Bad Godesberg</v>
      </c>
      <c r="B97" s="20"/>
      <c r="C97"/>
      <c r="D97"/>
      <c r="E97" s="20" t="str">
        <f>IF(COUNT(K100:L100)=2,INDEX(Verein,K100)&amp;" - "&amp;INDEX(Verein,L100),"")</f>
        <v>BC Niedersalbach - BC Herxheim</v>
      </c>
      <c r="F97" s="20"/>
      <c r="G97" s="2"/>
      <c r="J97" s="23" t="str">
        <f>[1]spielplanEntwurf!AP81</f>
        <v>SABGOD</v>
      </c>
      <c r="K97" s="22">
        <f>MATCH(LEFT(J97,3),[1]teams!$E$3:$E$14,0)</f>
        <v>1</v>
      </c>
      <c r="L97" s="21">
        <f>MATCH(RIGHT(J97,3),[1]teams!$E$3:$E$14,0)</f>
        <v>2</v>
      </c>
    </row>
    <row r="98" spans="1:12" ht="13.35" customHeight="1" x14ac:dyDescent="0.2">
      <c r="A98" s="20" t="str">
        <f>IF(COUNT(K98:L98)=2,INDEX(Verein,K98)&amp;" - "&amp;INDEX(Verein,L98),"")</f>
        <v>1. MKWU München - VFPS Osterholz-Scharmbeck</v>
      </c>
      <c r="B98" s="20"/>
      <c r="C98"/>
      <c r="D98"/>
      <c r="E98" s="20" t="str">
        <f>IF(COUNT(K101:L101)=2,INDEX(Verein,K101)&amp;" - "&amp;INDEX(Verein,L101),"")</f>
        <v>BC Tromm 1997 e.V. - Düsseldorf sur place</v>
      </c>
      <c r="F98" s="20"/>
      <c r="G98" s="2"/>
      <c r="J98" s="19" t="str">
        <f>[1]spielplanEntwurf!AP82</f>
        <v>MÜNOHZ</v>
      </c>
      <c r="K98" s="18">
        <f>MATCH(LEFT(J98,3),[1]teams!$E$3:$E$14,0)</f>
        <v>3</v>
      </c>
      <c r="L98" s="17">
        <f>MATCH(RIGHT(J98,3),[1]teams!$E$3:$E$14,0)</f>
        <v>12</v>
      </c>
    </row>
    <row r="99" spans="1:12" ht="13.35" customHeight="1" x14ac:dyDescent="0.2">
      <c r="A99" s="20" t="str">
        <f>IF(COUNT(K99:L99)=2,INDEX(Verein,K99)&amp;" - "&amp;INDEX(Verein,L99),"")</f>
        <v>SV Siemens Mülheim - BF Malsch</v>
      </c>
      <c r="B99" s="20"/>
      <c r="C99"/>
      <c r="D99"/>
      <c r="E99" s="20" t="str">
        <f>IF(COUNT(K102:L102)=2,INDEX(Verein,K102)&amp;" - "&amp;INDEX(Verein,L102),"")</f>
        <v>BV Ibbenbüren - PC Burggarten Horb</v>
      </c>
      <c r="F99" s="20"/>
      <c r="G99" s="2"/>
      <c r="J99" s="19" t="str">
        <f>[1]spielplanEntwurf!AP83</f>
        <v>MÜLMAL</v>
      </c>
      <c r="K99" s="18">
        <f>MATCH(LEFT(J99,3),[1]teams!$E$3:$E$14,0)</f>
        <v>4</v>
      </c>
      <c r="L99" s="17">
        <f>MATCH(RIGHT(J99,3),[1]teams!$E$3:$E$14,0)</f>
        <v>8</v>
      </c>
    </row>
    <row r="100" spans="1:12" ht="13.35" customHeight="1" x14ac:dyDescent="0.2">
      <c r="A100" s="20"/>
      <c r="B100" s="20"/>
      <c r="C100"/>
      <c r="D100"/>
      <c r="E100" s="20"/>
      <c r="F100" s="20"/>
      <c r="G100" s="2"/>
      <c r="J100" s="19" t="str">
        <f>[1]spielplanEntwurf!AP84</f>
        <v>NIEHEX</v>
      </c>
      <c r="K100" s="18">
        <f>MATCH(LEFT(J100,3),[1]teams!$E$3:$E$14,0)</f>
        <v>5</v>
      </c>
      <c r="L100" s="17">
        <f>MATCH(RIGHT(J100,3),[1]teams!$E$3:$E$14,0)</f>
        <v>7</v>
      </c>
    </row>
    <row r="101" spans="1:12" ht="13.35" customHeight="1" x14ac:dyDescent="0.2">
      <c r="A101" s="24" t="s">
        <v>4</v>
      </c>
      <c r="B101" s="12" t="str">
        <f>IF(ISNUMBER(#REF!),INDEX(Verein,#REF!)&amp;" - "&amp;INDEX(Verein,#REF!),"")</f>
        <v/>
      </c>
      <c r="C101"/>
      <c r="D101"/>
      <c r="E101" s="24"/>
      <c r="F101" t="str">
        <f>IF(ISNUMBER(N105),INDEX(Verein,P105)&amp;" - "&amp;INDEX(Verein,Q105),"")</f>
        <v/>
      </c>
      <c r="G101" s="2"/>
      <c r="J101" s="19" t="str">
        <f>[1]spielplanEntwurf!AP85</f>
        <v>TRODÜS</v>
      </c>
      <c r="K101" s="18">
        <f>MATCH(LEFT(J101,3),[1]teams!$E$3:$E$14,0)</f>
        <v>6</v>
      </c>
      <c r="L101" s="17">
        <f>MATCH(RIGHT(J101,3),[1]teams!$E$3:$E$14,0)</f>
        <v>10</v>
      </c>
    </row>
    <row r="102" spans="1:12" ht="13.35" customHeight="1" x14ac:dyDescent="0.2">
      <c r="A102" s="20" t="str">
        <f>IF(COUNT(K103:L103)=2,INDEX(Verein,K103)&amp;" - "&amp;INDEX(Verein,L103),"")</f>
        <v>PF Saarbrücken e.V. - Düsseldorf sur place</v>
      </c>
      <c r="B102" s="20"/>
      <c r="C102"/>
      <c r="D102"/>
      <c r="E102" s="20" t="str">
        <f>IF(COUNT(K106:L106)=2,INDEX(Verein,K106)&amp;" - "&amp;INDEX(Verein,L106),"")</f>
        <v>SV Siemens Mülheim - BC Niedersalbach</v>
      </c>
      <c r="F102" s="20"/>
      <c r="G102" s="2"/>
      <c r="J102" s="15" t="str">
        <f>[1]spielplanEntwurf!AP86</f>
        <v>IBBHOR</v>
      </c>
      <c r="K102" s="14">
        <f>MATCH(LEFT(J102,3),[1]teams!$E$3:$E$14,0)</f>
        <v>9</v>
      </c>
      <c r="L102" s="13">
        <f>MATCH(RIGHT(J102,3),[1]teams!$E$3:$E$14,0)</f>
        <v>11</v>
      </c>
    </row>
    <row r="103" spans="1:12" ht="13.35" customHeight="1" x14ac:dyDescent="0.2">
      <c r="A103" s="20" t="str">
        <f>IF(COUNT(K104:L104)=2,INDEX(Verein,K104)&amp;" - "&amp;INDEX(Verein,L104),"")</f>
        <v>1. BCP Bad Godesberg - BC Tromm 1997 e.V.</v>
      </c>
      <c r="B103" s="20"/>
      <c r="C103"/>
      <c r="D103"/>
      <c r="E103" s="20" t="str">
        <f>IF(COUNT(K107:L107)=2,INDEX(Verein,K107)&amp;" - "&amp;INDEX(Verein,L107),"")</f>
        <v>BC Herxheim - PC Burggarten Horb</v>
      </c>
      <c r="F103" s="20"/>
      <c r="G103" s="2"/>
      <c r="J103" s="23" t="str">
        <f>[1]spielplanEntwurf!AP87</f>
        <v>SABDÜS</v>
      </c>
      <c r="K103" s="22">
        <f>MATCH(LEFT(J103,3),[1]teams!$E$3:$E$14,0)</f>
        <v>1</v>
      </c>
      <c r="L103" s="21">
        <f>MATCH(RIGHT(J103,3),[1]teams!$E$3:$E$14,0)</f>
        <v>10</v>
      </c>
    </row>
    <row r="104" spans="1:12" ht="13.35" customHeight="1" x14ac:dyDescent="0.2">
      <c r="A104" s="20" t="str">
        <f>IF(COUNT(K105:L105)=2,INDEX(Verein,K105)&amp;" - "&amp;INDEX(Verein,L105),"")</f>
        <v>1. MKWU München - BV Ibbenbüren</v>
      </c>
      <c r="B104" s="20"/>
      <c r="C104"/>
      <c r="D104"/>
      <c r="E104" s="20" t="str">
        <f>IF(COUNT(K108:L108)=2,INDEX(Verein,K108)&amp;" - "&amp;INDEX(Verein,L108),"")</f>
        <v>BF Malsch - VFPS Osterholz-Scharmbeck</v>
      </c>
      <c r="F104" s="20"/>
      <c r="G104" s="2"/>
      <c r="J104" s="19" t="str">
        <f>[1]spielplanEntwurf!AP88</f>
        <v>GODTRO</v>
      </c>
      <c r="K104" s="18">
        <f>MATCH(LEFT(J104,3),[1]teams!$E$3:$E$14,0)</f>
        <v>2</v>
      </c>
      <c r="L104" s="17">
        <f>MATCH(RIGHT(J104,3),[1]teams!$E$3:$E$14,0)</f>
        <v>6</v>
      </c>
    </row>
    <row r="105" spans="1:12" ht="13.35" customHeight="1" x14ac:dyDescent="0.2">
      <c r="A105" s="20"/>
      <c r="B105" s="20"/>
      <c r="C105"/>
      <c r="D105"/>
      <c r="E105" s="20"/>
      <c r="F105" s="20"/>
      <c r="G105" s="2"/>
      <c r="J105" s="19" t="str">
        <f>[1]spielplanEntwurf!AP89</f>
        <v>MÜNIBB</v>
      </c>
      <c r="K105" s="18">
        <f>MATCH(LEFT(J105,3),[1]teams!$E$3:$E$14,0)</f>
        <v>3</v>
      </c>
      <c r="L105" s="17">
        <f>MATCH(RIGHT(J105,3),[1]teams!$E$3:$E$14,0)</f>
        <v>9</v>
      </c>
    </row>
    <row r="106" spans="1:12" ht="13.35" customHeight="1" x14ac:dyDescent="0.2">
      <c r="A106" s="20"/>
      <c r="B106" s="20"/>
      <c r="C106"/>
      <c r="D106"/>
      <c r="E106" s="20"/>
      <c r="F106" s="20"/>
      <c r="G106" s="2"/>
      <c r="J106" s="19" t="str">
        <f>[1]spielplanEntwurf!AP90</f>
        <v>MÜLNIE</v>
      </c>
      <c r="K106" s="18">
        <f>MATCH(LEFT(J106,3),[1]teams!$E$3:$E$14,0)</f>
        <v>4</v>
      </c>
      <c r="L106" s="17">
        <f>MATCH(RIGHT(J106,3),[1]teams!$E$3:$E$14,0)</f>
        <v>5</v>
      </c>
    </row>
    <row r="107" spans="1:12" ht="13.35" customHeight="1" x14ac:dyDescent="0.2">
      <c r="A107" s="20"/>
      <c r="B107" s="20"/>
      <c r="C107"/>
      <c r="D107"/>
      <c r="E107" s="20"/>
      <c r="F107" s="20"/>
      <c r="G107" s="2"/>
      <c r="J107" s="19" t="str">
        <f>[1]spielplanEntwurf!AP91</f>
        <v>HEXHOR</v>
      </c>
      <c r="K107" s="18">
        <f>MATCH(LEFT(J107,3),[1]teams!$E$3:$E$14,0)</f>
        <v>7</v>
      </c>
      <c r="L107" s="17">
        <f>MATCH(RIGHT(J107,3),[1]teams!$E$3:$E$14,0)</f>
        <v>11</v>
      </c>
    </row>
    <row r="108" spans="1:12" ht="13.35" customHeight="1" x14ac:dyDescent="0.2">
      <c r="A108" s="16"/>
      <c r="B108" s="12"/>
      <c r="C108"/>
      <c r="D108"/>
      <c r="E108" s="16"/>
      <c r="F108"/>
      <c r="G108" s="2"/>
      <c r="J108" s="15" t="str">
        <f>[1]spielplanEntwurf!AP92</f>
        <v>MALOHZ</v>
      </c>
      <c r="K108" s="14">
        <f>MATCH(LEFT(J108,3),[1]teams!$E$3:$E$14,0)</f>
        <v>8</v>
      </c>
      <c r="L108" s="13">
        <f>MATCH(RIGHT(J108,3),[1]teams!$E$3:$E$14,0)</f>
        <v>12</v>
      </c>
    </row>
    <row r="109" spans="1:12" ht="13.35" customHeight="1" x14ac:dyDescent="0.2">
      <c r="A109" s="11"/>
      <c r="B109" s="12"/>
      <c r="C109"/>
      <c r="D109"/>
      <c r="E109" s="11"/>
      <c r="F109"/>
      <c r="G109" s="2"/>
    </row>
    <row r="110" spans="1:12" ht="13.35" customHeight="1" x14ac:dyDescent="0.2">
      <c r="A110" s="5" t="str">
        <f>IF(ISNUMBER(#REF!),INDEX(Verein,#REF!)&amp;" - "&amp;INDEX(Verein,L113),"")</f>
        <v/>
      </c>
      <c r="B110" s="10" t="s">
        <v>3</v>
      </c>
      <c r="C110"/>
      <c r="D110"/>
      <c r="E110" s="5" t="str">
        <f>IF(ISNUMBER(N111),INDEX(Verein,P111)&amp;" - "&amp;INDEX(Verein,Q111),"")</f>
        <v/>
      </c>
      <c r="F110" s="7"/>
      <c r="G110" s="2"/>
    </row>
    <row r="111" spans="1:12" ht="13.35" customHeight="1" x14ac:dyDescent="0.2">
      <c r="A111" s="5" t="str">
        <f>IF(ISNUMBER(#REF!),INDEX(Verein,#REF!)&amp;" - "&amp;INDEX(Verein,L114),"")</f>
        <v/>
      </c>
      <c r="B111" s="9" t="s">
        <v>2</v>
      </c>
      <c r="C111"/>
      <c r="D111"/>
      <c r="E111" s="5" t="str">
        <f>IF(ISNUMBER(N112),INDEX(Verein,P112)&amp;" - "&amp;INDEX(Verein,Q112),"")</f>
        <v/>
      </c>
      <c r="F111" s="7"/>
      <c r="G111" s="2"/>
    </row>
    <row r="112" spans="1:12" ht="13.35" customHeight="1" x14ac:dyDescent="0.2">
      <c r="A112" s="5" t="str">
        <f>IF(ISNUMBER(#REF!),INDEX(Verein,#REF!)&amp;" - "&amp;INDEX(Verein,L115),"")</f>
        <v/>
      </c>
      <c r="B112" s="8" t="s">
        <v>1</v>
      </c>
      <c r="C112"/>
      <c r="D112"/>
      <c r="E112" s="5" t="str">
        <f>IF(ISNUMBER(N113),INDEX(Verein,P113)&amp;" - "&amp;INDEX(Verein,Q113),"")</f>
        <v/>
      </c>
      <c r="F112" s="7"/>
      <c r="G112" s="2"/>
    </row>
    <row r="113" spans="1:7" ht="13.35" customHeight="1" x14ac:dyDescent="0.2">
      <c r="A113" s="5"/>
      <c r="B113" s="6" t="s">
        <v>0</v>
      </c>
      <c r="C113"/>
      <c r="D113"/>
      <c r="E113" s="5"/>
      <c r="F113"/>
      <c r="G113" s="2"/>
    </row>
    <row r="114" spans="1:7" ht="13.35" customHeight="1" x14ac:dyDescent="0.2">
      <c r="A114"/>
      <c r="C114"/>
      <c r="D114"/>
      <c r="E114"/>
      <c r="F114"/>
      <c r="G114" s="2"/>
    </row>
    <row r="115" spans="1:7" ht="13.35" customHeight="1" x14ac:dyDescent="0.2">
      <c r="A115"/>
      <c r="B115"/>
      <c r="C115"/>
      <c r="D115"/>
      <c r="E115"/>
      <c r="F115"/>
      <c r="G115" s="2"/>
    </row>
    <row r="116" spans="1:7" ht="13.35" customHeight="1" x14ac:dyDescent="0.2">
      <c r="A116" s="4"/>
      <c r="B116" s="4"/>
      <c r="C116" s="4"/>
      <c r="D116" s="4"/>
      <c r="E116" s="4"/>
      <c r="F116" s="3" t="str">
        <f ca="1">"Stand: "&amp;TEXT(TODAY(),"TT.MM.JJJJ")</f>
        <v>Stand: 17.02.2019</v>
      </c>
      <c r="G116" s="2"/>
    </row>
    <row r="117" spans="1:7" ht="13.35" customHeight="1" x14ac:dyDescent="0.2">
      <c r="A117"/>
      <c r="B117"/>
      <c r="C117"/>
      <c r="D117"/>
      <c r="E117"/>
      <c r="F117"/>
      <c r="G117"/>
    </row>
    <row r="118" spans="1:7" ht="13.35" customHeight="1" x14ac:dyDescent="0.2">
      <c r="A118"/>
      <c r="B118"/>
      <c r="C118"/>
      <c r="D118"/>
      <c r="E118"/>
      <c r="F118"/>
      <c r="G118"/>
    </row>
    <row r="119" spans="1:7" ht="13.35" customHeight="1" x14ac:dyDescent="0.2">
      <c r="A119"/>
      <c r="B119"/>
      <c r="C119"/>
      <c r="D119"/>
      <c r="E119"/>
      <c r="F119"/>
      <c r="G119"/>
    </row>
    <row r="120" spans="1:7" ht="13.35" customHeight="1" x14ac:dyDescent="0.2">
      <c r="A120"/>
      <c r="B120"/>
      <c r="C120"/>
      <c r="D120"/>
      <c r="E120"/>
      <c r="F120"/>
      <c r="G120"/>
    </row>
    <row r="121" spans="1:7" ht="13.35" customHeight="1" x14ac:dyDescent="0.2">
      <c r="A121"/>
      <c r="B121"/>
      <c r="C121"/>
      <c r="D121"/>
      <c r="E121"/>
      <c r="F121"/>
      <c r="G121"/>
    </row>
    <row r="122" spans="1:7" ht="13.35" customHeight="1" x14ac:dyDescent="0.2">
      <c r="A122"/>
      <c r="B122"/>
      <c r="C122"/>
      <c r="D122"/>
      <c r="E122"/>
      <c r="F122"/>
      <c r="G122"/>
    </row>
    <row r="123" spans="1:7" ht="13.35" customHeight="1" x14ac:dyDescent="0.2">
      <c r="A123"/>
      <c r="B123"/>
      <c r="C123"/>
      <c r="D123"/>
      <c r="E123"/>
      <c r="F123"/>
      <c r="G123"/>
    </row>
    <row r="124" spans="1:7" ht="13.35" customHeight="1" x14ac:dyDescent="0.2">
      <c r="A124"/>
      <c r="B124"/>
      <c r="C124"/>
      <c r="D124"/>
      <c r="E124"/>
      <c r="F124"/>
      <c r="G124"/>
    </row>
    <row r="125" spans="1:7" ht="13.35" customHeight="1" x14ac:dyDescent="0.2">
      <c r="A125"/>
      <c r="B125"/>
      <c r="C125"/>
      <c r="D125"/>
      <c r="E125"/>
      <c r="F125"/>
      <c r="G125"/>
    </row>
    <row r="126" spans="1:7" ht="13.35" customHeight="1" x14ac:dyDescent="0.2">
      <c r="A126"/>
      <c r="B126"/>
      <c r="C126"/>
      <c r="D126"/>
      <c r="E126"/>
      <c r="F126"/>
      <c r="G126"/>
    </row>
    <row r="127" spans="1:7" ht="13.35" customHeight="1" x14ac:dyDescent="0.2">
      <c r="A127"/>
      <c r="B127"/>
      <c r="C127"/>
      <c r="D127"/>
      <c r="E127"/>
      <c r="F127"/>
      <c r="G127"/>
    </row>
    <row r="128" spans="1:7" ht="13.35" customHeight="1" x14ac:dyDescent="0.2">
      <c r="A128"/>
      <c r="B128"/>
      <c r="C128"/>
      <c r="D128"/>
      <c r="E128"/>
      <c r="F128"/>
      <c r="G128"/>
    </row>
    <row r="129" spans="1:7" ht="13.35" customHeight="1" x14ac:dyDescent="0.2">
      <c r="A129"/>
      <c r="B129"/>
      <c r="C129"/>
      <c r="D129"/>
      <c r="E129"/>
      <c r="F129"/>
      <c r="G129"/>
    </row>
    <row r="130" spans="1:7" ht="13.35" customHeight="1" x14ac:dyDescent="0.2">
      <c r="A130"/>
      <c r="B130"/>
      <c r="C130"/>
      <c r="D130"/>
      <c r="E130"/>
      <c r="F130"/>
      <c r="G130"/>
    </row>
    <row r="131" spans="1:7" ht="13.35" customHeight="1" x14ac:dyDescent="0.2">
      <c r="A131"/>
      <c r="B131"/>
      <c r="C131"/>
      <c r="D131"/>
      <c r="E131"/>
      <c r="F131"/>
      <c r="G131"/>
    </row>
    <row r="132" spans="1:7" ht="13.35" customHeight="1" x14ac:dyDescent="0.2">
      <c r="A132"/>
      <c r="B132"/>
      <c r="C132"/>
      <c r="D132"/>
      <c r="E132"/>
      <c r="F132"/>
      <c r="G132"/>
    </row>
    <row r="133" spans="1:7" ht="13.35" customHeight="1" x14ac:dyDescent="0.2">
      <c r="A133"/>
      <c r="B133"/>
      <c r="C133"/>
      <c r="D133"/>
      <c r="E133"/>
      <c r="F133"/>
      <c r="G133"/>
    </row>
    <row r="134" spans="1:7" ht="13.35" customHeight="1" x14ac:dyDescent="0.2">
      <c r="A134"/>
      <c r="B134"/>
      <c r="C134"/>
      <c r="D134"/>
      <c r="E134"/>
      <c r="F134"/>
      <c r="G134"/>
    </row>
    <row r="135" spans="1:7" ht="13.35" customHeight="1" x14ac:dyDescent="0.2">
      <c r="A135"/>
      <c r="B135"/>
      <c r="C135"/>
      <c r="D135"/>
      <c r="E135"/>
      <c r="F135"/>
      <c r="G135"/>
    </row>
    <row r="136" spans="1:7" ht="13.35" customHeight="1" x14ac:dyDescent="0.2">
      <c r="A136"/>
      <c r="B136"/>
      <c r="C136"/>
      <c r="D136"/>
      <c r="E136"/>
      <c r="F136"/>
      <c r="G136"/>
    </row>
    <row r="137" spans="1:7" ht="13.35" customHeight="1" x14ac:dyDescent="0.2">
      <c r="A137"/>
      <c r="B137"/>
      <c r="C137"/>
      <c r="D137"/>
      <c r="E137"/>
      <c r="F137"/>
      <c r="G137"/>
    </row>
    <row r="138" spans="1:7" ht="13.35" customHeight="1" x14ac:dyDescent="0.2">
      <c r="A138"/>
      <c r="B138"/>
      <c r="C138"/>
      <c r="D138"/>
      <c r="E138"/>
      <c r="F138"/>
      <c r="G138"/>
    </row>
    <row r="139" spans="1:7" ht="13.35" customHeight="1" x14ac:dyDescent="0.2">
      <c r="A139"/>
      <c r="B139"/>
      <c r="C139"/>
      <c r="D139"/>
      <c r="E139"/>
      <c r="F139"/>
      <c r="G139"/>
    </row>
    <row r="140" spans="1:7" ht="13.35" customHeight="1" x14ac:dyDescent="0.2">
      <c r="A140"/>
      <c r="B140"/>
      <c r="C140"/>
      <c r="D140"/>
      <c r="E140"/>
      <c r="F140"/>
      <c r="G140"/>
    </row>
    <row r="141" spans="1:7" ht="13.35" customHeight="1" x14ac:dyDescent="0.2">
      <c r="A141"/>
      <c r="B141"/>
      <c r="C141"/>
      <c r="D141"/>
      <c r="E141"/>
      <c r="F141"/>
      <c r="G141"/>
    </row>
    <row r="142" spans="1:7" ht="13.35" customHeight="1" x14ac:dyDescent="0.2">
      <c r="A142"/>
      <c r="B142"/>
      <c r="C142"/>
      <c r="D142"/>
      <c r="E142"/>
      <c r="F142"/>
      <c r="G142"/>
    </row>
    <row r="143" spans="1:7" ht="13.35" customHeight="1" x14ac:dyDescent="0.2">
      <c r="A143"/>
      <c r="B143"/>
      <c r="C143"/>
      <c r="D143"/>
      <c r="E143"/>
      <c r="F143"/>
      <c r="G143"/>
    </row>
    <row r="144" spans="1:7" ht="13.35" customHeight="1" x14ac:dyDescent="0.2">
      <c r="A144"/>
      <c r="B144"/>
      <c r="C144"/>
      <c r="D144"/>
      <c r="E144"/>
      <c r="F144"/>
      <c r="G144"/>
    </row>
    <row r="145" spans="1:7" ht="13.35" customHeight="1" x14ac:dyDescent="0.2">
      <c r="A145"/>
      <c r="B145"/>
      <c r="C145"/>
      <c r="D145"/>
      <c r="E145"/>
      <c r="F145"/>
      <c r="G145"/>
    </row>
    <row r="146" spans="1:7" ht="13.35" customHeight="1" x14ac:dyDescent="0.2">
      <c r="A146"/>
      <c r="B146"/>
      <c r="C146"/>
      <c r="D146"/>
      <c r="E146"/>
      <c r="F146"/>
      <c r="G146"/>
    </row>
    <row r="147" spans="1:7" ht="13.35" customHeight="1" x14ac:dyDescent="0.2">
      <c r="A147"/>
      <c r="B147"/>
      <c r="C147"/>
      <c r="D147"/>
      <c r="E147"/>
      <c r="F147"/>
      <c r="G147"/>
    </row>
    <row r="148" spans="1:7" ht="13.35" customHeight="1" x14ac:dyDescent="0.2">
      <c r="A148"/>
      <c r="B148"/>
      <c r="C148"/>
      <c r="D148"/>
      <c r="E148"/>
      <c r="F148"/>
      <c r="G148"/>
    </row>
    <row r="149" spans="1:7" ht="13.35" customHeight="1" x14ac:dyDescent="0.2">
      <c r="A149"/>
      <c r="B149"/>
      <c r="C149"/>
      <c r="D149"/>
      <c r="E149"/>
      <c r="F149"/>
      <c r="G149"/>
    </row>
    <row r="150" spans="1:7" ht="13.35" customHeight="1" x14ac:dyDescent="0.2">
      <c r="A150"/>
      <c r="B150"/>
      <c r="C150"/>
      <c r="D150"/>
      <c r="E150"/>
      <c r="F150"/>
      <c r="G150"/>
    </row>
    <row r="151" spans="1:7" ht="13.35" customHeight="1" x14ac:dyDescent="0.2">
      <c r="A151"/>
      <c r="B151"/>
      <c r="C151"/>
      <c r="D151"/>
      <c r="E151"/>
      <c r="F151"/>
      <c r="G151"/>
    </row>
    <row r="152" spans="1:7" ht="13.35" customHeight="1" x14ac:dyDescent="0.2">
      <c r="A152"/>
      <c r="B152"/>
      <c r="C152"/>
      <c r="D152"/>
      <c r="E152"/>
      <c r="F152"/>
      <c r="G152"/>
    </row>
    <row r="153" spans="1:7" ht="13.35" customHeight="1" x14ac:dyDescent="0.2">
      <c r="A153"/>
      <c r="B153"/>
      <c r="C153"/>
      <c r="D153"/>
      <c r="E153"/>
      <c r="F153"/>
      <c r="G153"/>
    </row>
    <row r="154" spans="1:7" ht="13.35" customHeight="1" x14ac:dyDescent="0.2">
      <c r="A154"/>
      <c r="B154"/>
      <c r="C154"/>
      <c r="D154"/>
      <c r="E154"/>
      <c r="F154"/>
      <c r="G154"/>
    </row>
    <row r="155" spans="1:7" ht="13.35" customHeight="1" x14ac:dyDescent="0.2">
      <c r="A155"/>
      <c r="B155"/>
      <c r="C155"/>
      <c r="D155"/>
      <c r="E155"/>
      <c r="F155"/>
      <c r="G155"/>
    </row>
    <row r="156" spans="1:7" ht="13.35" customHeight="1" x14ac:dyDescent="0.2">
      <c r="A156"/>
      <c r="B156"/>
      <c r="C156"/>
      <c r="D156"/>
      <c r="E156"/>
      <c r="F156"/>
      <c r="G156"/>
    </row>
    <row r="157" spans="1:7" ht="13.35" customHeight="1" x14ac:dyDescent="0.2">
      <c r="A157"/>
      <c r="B157"/>
      <c r="C157"/>
      <c r="D157"/>
      <c r="E157"/>
      <c r="F157"/>
      <c r="G157"/>
    </row>
    <row r="158" spans="1:7" ht="13.35" customHeight="1" x14ac:dyDescent="0.2">
      <c r="A158"/>
      <c r="B158"/>
      <c r="C158"/>
      <c r="D158"/>
      <c r="E158"/>
      <c r="F158"/>
      <c r="G158"/>
    </row>
    <row r="159" spans="1:7" ht="13.35" customHeight="1" x14ac:dyDescent="0.2">
      <c r="A159"/>
      <c r="B159"/>
      <c r="C159"/>
      <c r="D159"/>
      <c r="E159"/>
      <c r="F159"/>
      <c r="G159"/>
    </row>
    <row r="160" spans="1:7" ht="13.35" customHeight="1" x14ac:dyDescent="0.2">
      <c r="A160"/>
      <c r="B160"/>
      <c r="C160"/>
      <c r="D160"/>
      <c r="E160"/>
      <c r="F160"/>
      <c r="G160"/>
    </row>
    <row r="161" spans="1:7" ht="13.35" customHeight="1" x14ac:dyDescent="0.2">
      <c r="A161"/>
      <c r="B161"/>
      <c r="C161"/>
      <c r="D161"/>
      <c r="E161"/>
      <c r="F161"/>
      <c r="G161"/>
    </row>
    <row r="162" spans="1:7" ht="13.35" customHeight="1" x14ac:dyDescent="0.2">
      <c r="A162"/>
      <c r="B162"/>
      <c r="C162"/>
      <c r="D162"/>
      <c r="E162"/>
      <c r="F162"/>
      <c r="G162"/>
    </row>
    <row r="163" spans="1:7" ht="13.35" customHeight="1" x14ac:dyDescent="0.2">
      <c r="A163"/>
      <c r="B163"/>
      <c r="C163"/>
      <c r="D163"/>
      <c r="E163"/>
      <c r="F163"/>
      <c r="G163"/>
    </row>
    <row r="164" spans="1:7" ht="13.35" customHeight="1" x14ac:dyDescent="0.2">
      <c r="A164"/>
      <c r="B164"/>
      <c r="C164"/>
      <c r="D164"/>
      <c r="E164"/>
      <c r="F164"/>
      <c r="G164"/>
    </row>
    <row r="165" spans="1:7" ht="13.35" customHeight="1" x14ac:dyDescent="0.2">
      <c r="A165"/>
      <c r="B165"/>
      <c r="C165"/>
      <c r="D165"/>
      <c r="E165"/>
      <c r="F165"/>
      <c r="G165"/>
    </row>
    <row r="166" spans="1:7" ht="13.35" customHeight="1" x14ac:dyDescent="0.2">
      <c r="A166"/>
      <c r="B166"/>
      <c r="C166"/>
      <c r="D166"/>
      <c r="E166"/>
      <c r="F166"/>
      <c r="G166"/>
    </row>
    <row r="167" spans="1:7" ht="13.35" customHeight="1" x14ac:dyDescent="0.2">
      <c r="A167"/>
      <c r="B167"/>
      <c r="C167"/>
      <c r="D167"/>
      <c r="E167"/>
      <c r="F167"/>
      <c r="G167"/>
    </row>
    <row r="168" spans="1:7" ht="13.35" customHeight="1" x14ac:dyDescent="0.2">
      <c r="A168"/>
      <c r="B168"/>
      <c r="C168"/>
      <c r="D168"/>
      <c r="E168"/>
      <c r="F168"/>
      <c r="G168"/>
    </row>
    <row r="169" spans="1:7" ht="13.35" customHeight="1" x14ac:dyDescent="0.2">
      <c r="A169"/>
      <c r="B169"/>
      <c r="C169"/>
      <c r="D169"/>
      <c r="E169"/>
      <c r="F169"/>
      <c r="G169"/>
    </row>
    <row r="170" spans="1:7" ht="13.35" customHeight="1" x14ac:dyDescent="0.2">
      <c r="A170"/>
      <c r="B170"/>
      <c r="C170"/>
      <c r="D170"/>
      <c r="E170"/>
      <c r="F170"/>
      <c r="G170"/>
    </row>
    <row r="171" spans="1:7" ht="13.35" customHeight="1" x14ac:dyDescent="0.2">
      <c r="A171"/>
      <c r="B171"/>
      <c r="C171"/>
      <c r="D171"/>
      <c r="E171"/>
      <c r="F171"/>
      <c r="G171"/>
    </row>
    <row r="172" spans="1:7" ht="13.35" customHeight="1" x14ac:dyDescent="0.2">
      <c r="A172"/>
      <c r="B172"/>
      <c r="C172"/>
      <c r="D172"/>
      <c r="E172"/>
      <c r="F172"/>
      <c r="G172"/>
    </row>
    <row r="173" spans="1:7" ht="13.35" customHeight="1" x14ac:dyDescent="0.2">
      <c r="A173"/>
      <c r="B173"/>
      <c r="C173"/>
      <c r="D173"/>
      <c r="E173"/>
      <c r="F173"/>
      <c r="G173"/>
    </row>
    <row r="174" spans="1:7" ht="13.35" customHeight="1" x14ac:dyDescent="0.2">
      <c r="A174"/>
      <c r="B174"/>
      <c r="C174"/>
      <c r="D174"/>
      <c r="E174"/>
      <c r="F174"/>
      <c r="G174"/>
    </row>
    <row r="175" spans="1:7" ht="13.35" customHeight="1" x14ac:dyDescent="0.2">
      <c r="A175"/>
      <c r="B175"/>
      <c r="C175"/>
      <c r="D175"/>
      <c r="E175"/>
      <c r="F175"/>
      <c r="G175"/>
    </row>
    <row r="176" spans="1:7" ht="13.35" customHeight="1" x14ac:dyDescent="0.2">
      <c r="A176"/>
      <c r="B176"/>
      <c r="C176"/>
      <c r="D176"/>
      <c r="E176"/>
      <c r="F176"/>
      <c r="G176"/>
    </row>
    <row r="177" spans="1:7" ht="13.35" customHeight="1" x14ac:dyDescent="0.2">
      <c r="A177"/>
      <c r="B177"/>
      <c r="C177"/>
      <c r="D177"/>
      <c r="E177"/>
      <c r="F177"/>
      <c r="G177"/>
    </row>
    <row r="178" spans="1:7" ht="13.35" customHeight="1" x14ac:dyDescent="0.2">
      <c r="A178"/>
      <c r="B178"/>
      <c r="C178"/>
      <c r="D178"/>
      <c r="E178"/>
      <c r="F178"/>
      <c r="G178"/>
    </row>
    <row r="179" spans="1:7" ht="13.35" customHeight="1" x14ac:dyDescent="0.2">
      <c r="A179"/>
      <c r="B179"/>
      <c r="C179"/>
      <c r="D179"/>
      <c r="E179"/>
      <c r="F179"/>
      <c r="G179"/>
    </row>
    <row r="180" spans="1:7" ht="13.35" customHeight="1" x14ac:dyDescent="0.2">
      <c r="A180"/>
      <c r="B180"/>
      <c r="C180"/>
      <c r="D180"/>
      <c r="E180"/>
      <c r="F180"/>
      <c r="G180"/>
    </row>
    <row r="181" spans="1:7" ht="13.35" customHeight="1" x14ac:dyDescent="0.2">
      <c r="A181"/>
      <c r="B181"/>
      <c r="C181"/>
      <c r="D181"/>
      <c r="E181"/>
      <c r="F181"/>
      <c r="G181"/>
    </row>
    <row r="182" spans="1:7" ht="13.35" customHeight="1" x14ac:dyDescent="0.2">
      <c r="A182"/>
      <c r="B182"/>
      <c r="C182"/>
      <c r="D182"/>
      <c r="E182"/>
      <c r="F182"/>
      <c r="G182"/>
    </row>
    <row r="183" spans="1:7" ht="13.35" customHeight="1" x14ac:dyDescent="0.2">
      <c r="A183"/>
      <c r="B183"/>
      <c r="C183"/>
      <c r="D183"/>
      <c r="E183"/>
      <c r="F183"/>
      <c r="G183"/>
    </row>
    <row r="184" spans="1:7" ht="13.35" customHeight="1" x14ac:dyDescent="0.2">
      <c r="A184"/>
      <c r="B184"/>
      <c r="C184"/>
      <c r="D184"/>
      <c r="E184"/>
      <c r="F184"/>
      <c r="G184"/>
    </row>
    <row r="185" spans="1:7" ht="13.35" customHeight="1" x14ac:dyDescent="0.2">
      <c r="A185"/>
      <c r="B185"/>
      <c r="C185"/>
      <c r="D185"/>
      <c r="E185"/>
      <c r="F185"/>
      <c r="G185"/>
    </row>
  </sheetData>
  <mergeCells count="102">
    <mergeCell ref="A18:B18"/>
    <mergeCell ref="A19:B19"/>
    <mergeCell ref="A20:B20"/>
    <mergeCell ref="A21:B21"/>
    <mergeCell ref="A28:B28"/>
    <mergeCell ref="A6:A7"/>
    <mergeCell ref="A59:B59"/>
    <mergeCell ref="A5:B5"/>
    <mergeCell ref="A33:B33"/>
    <mergeCell ref="A46:B46"/>
    <mergeCell ref="A47:B47"/>
    <mergeCell ref="A48:B48"/>
    <mergeCell ref="A26:B26"/>
    <mergeCell ref="A25:B25"/>
    <mergeCell ref="A24:B24"/>
    <mergeCell ref="A23:B23"/>
    <mergeCell ref="A52:B52"/>
    <mergeCell ref="A53:B53"/>
    <mergeCell ref="A54:B54"/>
    <mergeCell ref="A56:B56"/>
    <mergeCell ref="A57:B57"/>
    <mergeCell ref="A58:B58"/>
    <mergeCell ref="A49:B49"/>
    <mergeCell ref="A61:B61"/>
    <mergeCell ref="A86:B86"/>
    <mergeCell ref="A97:B97"/>
    <mergeCell ref="A98:B98"/>
    <mergeCell ref="A72:B72"/>
    <mergeCell ref="A73:B73"/>
    <mergeCell ref="A74:B74"/>
    <mergeCell ref="A75:B75"/>
    <mergeCell ref="A51:B51"/>
    <mergeCell ref="E97:F97"/>
    <mergeCell ref="E98:F98"/>
    <mergeCell ref="E99:F99"/>
    <mergeCell ref="E100:F100"/>
    <mergeCell ref="A99:B99"/>
    <mergeCell ref="A100:B100"/>
    <mergeCell ref="E104:F104"/>
    <mergeCell ref="A105:B105"/>
    <mergeCell ref="E105:F105"/>
    <mergeCell ref="A106:B106"/>
    <mergeCell ref="E106:F106"/>
    <mergeCell ref="A102:B102"/>
    <mergeCell ref="E102:F102"/>
    <mergeCell ref="A103:B103"/>
    <mergeCell ref="E103:F103"/>
    <mergeCell ref="A107:B107"/>
    <mergeCell ref="E107:F107"/>
    <mergeCell ref="A82:B82"/>
    <mergeCell ref="E82:F82"/>
    <mergeCell ref="A83:B83"/>
    <mergeCell ref="E83:F83"/>
    <mergeCell ref="A84:B84"/>
    <mergeCell ref="E84:F84"/>
    <mergeCell ref="A85:B85"/>
    <mergeCell ref="A104:B104"/>
    <mergeCell ref="A80:B80"/>
    <mergeCell ref="E80:F80"/>
    <mergeCell ref="E72:F72"/>
    <mergeCell ref="E73:F73"/>
    <mergeCell ref="E74:F74"/>
    <mergeCell ref="E75:F75"/>
    <mergeCell ref="A77:B77"/>
    <mergeCell ref="E77:F77"/>
    <mergeCell ref="A78:B78"/>
    <mergeCell ref="E78:F78"/>
    <mergeCell ref="A79:B79"/>
    <mergeCell ref="E79:F79"/>
    <mergeCell ref="E21:F21"/>
    <mergeCell ref="E20:F20"/>
    <mergeCell ref="E19:F19"/>
    <mergeCell ref="E18:F18"/>
    <mergeCell ref="E23:F23"/>
    <mergeCell ref="E85:F85"/>
    <mergeCell ref="E59:F59"/>
    <mergeCell ref="E58:F58"/>
    <mergeCell ref="E57:F57"/>
    <mergeCell ref="A31:B31"/>
    <mergeCell ref="A30:B30"/>
    <mergeCell ref="A29:B29"/>
    <mergeCell ref="E24:F24"/>
    <mergeCell ref="E25:F25"/>
    <mergeCell ref="E26:F26"/>
    <mergeCell ref="E28:F28"/>
    <mergeCell ref="E29:F29"/>
    <mergeCell ref="E51:F51"/>
    <mergeCell ref="E49:F49"/>
    <mergeCell ref="E48:F48"/>
    <mergeCell ref="E47:F47"/>
    <mergeCell ref="E30:F30"/>
    <mergeCell ref="E31:F31"/>
    <mergeCell ref="E6:E7"/>
    <mergeCell ref="A34:A35"/>
    <mergeCell ref="E34:E35"/>
    <mergeCell ref="A62:A63"/>
    <mergeCell ref="A87:A88"/>
    <mergeCell ref="E56:F56"/>
    <mergeCell ref="E53:F53"/>
    <mergeCell ref="E46:F46"/>
    <mergeCell ref="E54:F54"/>
    <mergeCell ref="E52:F52"/>
  </mergeCells>
  <printOptions horizontalCentered="1"/>
  <pageMargins left="0.2" right="0.2" top="0.2" bottom="0.2" header="0" footer="0"/>
  <pageSetup paperSize="9" scale="90" fitToHeight="2" orientation="portrait" horizontalDpi="4294967292" verticalDpi="4294967292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spielplanPrint</vt:lpstr>
      <vt:lpstr>spielplanPrint!Druckbereich</vt:lpstr>
      <vt:lpstr>spielplanPrint!Drucktitel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cp:lastPrinted>2019-02-17T22:15:44Z</cp:lastPrinted>
  <dcterms:created xsi:type="dcterms:W3CDTF">2019-02-17T22:14:50Z</dcterms:created>
  <dcterms:modified xsi:type="dcterms:W3CDTF">2019-02-17T22:16:30Z</dcterms:modified>
</cp:coreProperties>
</file>